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FINANCIAL STATEMENT\SIRIPRT\SIRIPRT_2568\SIRIPRT-q3 '68\No Draft\"/>
    </mc:Choice>
  </mc:AlternateContent>
  <bookViews>
    <workbookView xWindow="0" yWindow="0" windowWidth="20490" windowHeight="7755"/>
  </bookViews>
  <sheets>
    <sheet name="3" sheetId="1" r:id="rId1"/>
    <sheet name="4" sheetId="2" r:id="rId2"/>
    <sheet name="5" sheetId="3" r:id="rId3"/>
    <sheet name="6" sheetId="4" r:id="rId4"/>
    <sheet name="7" sheetId="5" r:id="rId5"/>
  </sheets>
  <definedNames>
    <definedName name="_xlnm.Print_Area" localSheetId="0">'3'!$A$1:$I$39</definedName>
    <definedName name="_xlnm.Print_Area" localSheetId="1">'4'!$A$1:$J$38</definedName>
    <definedName name="_xlnm.Print_Area" localSheetId="2">'5'!$A$1:$H$34</definedName>
    <definedName name="_xlnm.Print_Area" localSheetId="3">'6'!$A$1:$S$29</definedName>
    <definedName name="_xlnm.Print_Area" localSheetId="4">'7'!$A$1:$I$40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I26" i="5"/>
  <c r="S23" i="4"/>
  <c r="O24" i="4"/>
  <c r="O26" i="4" s="1"/>
  <c r="J23" i="2"/>
  <c r="Q26" i="4"/>
  <c r="K26" i="4"/>
  <c r="I26" i="4"/>
  <c r="K13" i="4"/>
  <c r="K14" i="4" s="1"/>
  <c r="Q14" i="4"/>
  <c r="O14" i="4"/>
  <c r="I14" i="4"/>
  <c r="G24" i="1"/>
  <c r="I27" i="4" l="1"/>
  <c r="O27" i="4"/>
  <c r="K27" i="4"/>
  <c r="Q27" i="4"/>
  <c r="H27" i="2"/>
  <c r="H23" i="2"/>
  <c r="H14" i="2"/>
  <c r="J14" i="2"/>
  <c r="S24" i="4" l="1"/>
  <c r="S26" i="4" s="1"/>
  <c r="S13" i="4"/>
  <c r="S14" i="4" s="1"/>
  <c r="M22" i="4"/>
  <c r="M20" i="4"/>
  <c r="M26" i="4" s="1"/>
  <c r="M13" i="4"/>
  <c r="H24" i="2"/>
  <c r="H28" i="2" s="1"/>
  <c r="G18" i="1"/>
  <c r="S27" i="4" l="1"/>
  <c r="I29" i="5"/>
  <c r="I27" i="5" l="1"/>
  <c r="J27" i="2"/>
  <c r="H10" i="3" s="1"/>
  <c r="J24" i="2" l="1"/>
  <c r="H9" i="3" s="1"/>
  <c r="J28" i="2" l="1"/>
  <c r="I8" i="5" s="1"/>
  <c r="I24" i="5" s="1"/>
  <c r="H11" i="3"/>
  <c r="H13" i="3" s="1"/>
  <c r="I28" i="5" l="1"/>
  <c r="I30" i="5" s="1"/>
  <c r="I30" i="1" l="1"/>
  <c r="G30" i="1"/>
  <c r="I24" i="1"/>
  <c r="G25" i="1"/>
  <c r="I18" i="1"/>
  <c r="I32" i="1" l="1"/>
  <c r="H14" i="3"/>
  <c r="H15" i="3" s="1"/>
  <c r="I15" i="3" s="1"/>
  <c r="I25" i="1"/>
  <c r="M14" i="4" l="1"/>
  <c r="M27" i="4" s="1"/>
</calcChain>
</file>

<file path=xl/sharedStrings.xml><?xml version="1.0" encoding="utf-8"?>
<sst xmlns="http://schemas.openxmlformats.org/spreadsheetml/2006/main" count="176" uniqueCount="136">
  <si>
    <t>Note</t>
  </si>
  <si>
    <t>December 31, 2024</t>
  </si>
  <si>
    <t>Assets</t>
  </si>
  <si>
    <t>Investments measured at fair value through profit or loss</t>
  </si>
  <si>
    <t xml:space="preserve">Investments in property at fair value </t>
  </si>
  <si>
    <t>Cash at banks</t>
  </si>
  <si>
    <t>Receivables</t>
  </si>
  <si>
    <t>From rental and service</t>
  </si>
  <si>
    <t>From interest</t>
  </si>
  <si>
    <t>Other receivable</t>
  </si>
  <si>
    <t>Other assets</t>
  </si>
  <si>
    <t>Total assets</t>
  </si>
  <si>
    <t>Liabilities</t>
  </si>
  <si>
    <t>Accrued expenses</t>
  </si>
  <si>
    <t>Deposits for rental and service</t>
  </si>
  <si>
    <t>Advance receipt for rental and service income</t>
  </si>
  <si>
    <t>Other liabilities</t>
  </si>
  <si>
    <t>Total liabilities</t>
  </si>
  <si>
    <t>Net assets</t>
  </si>
  <si>
    <t>Net assets:</t>
  </si>
  <si>
    <t>Trust registered and capital from the unitholders</t>
  </si>
  <si>
    <t xml:space="preserve">   </t>
  </si>
  <si>
    <t>170,000,000 units of Baht 11.2586 each</t>
  </si>
  <si>
    <t xml:space="preserve">Retained earnings </t>
  </si>
  <si>
    <t>Net asset value per unit (Baht)</t>
  </si>
  <si>
    <t>Notes to the financial statements are an integral part of these statements.</t>
  </si>
  <si>
    <t>Notes</t>
  </si>
  <si>
    <t>(Unit : Thousand Baht)</t>
  </si>
  <si>
    <t>Unaudited</t>
  </si>
  <si>
    <t>Limited Review Only</t>
  </si>
  <si>
    <t>Audited</t>
  </si>
  <si>
    <t>Investment income</t>
  </si>
  <si>
    <t>Rental and service income</t>
  </si>
  <si>
    <t>Interest income</t>
  </si>
  <si>
    <t>Other income</t>
  </si>
  <si>
    <t>Total income</t>
  </si>
  <si>
    <t>Expenses</t>
  </si>
  <si>
    <t xml:space="preserve">Cost of rental and services </t>
  </si>
  <si>
    <t>REIT management fee</t>
  </si>
  <si>
    <t>Registrar fee</t>
  </si>
  <si>
    <t>Property management fee</t>
  </si>
  <si>
    <t>Professional fees</t>
  </si>
  <si>
    <t>Administrative expenses</t>
  </si>
  <si>
    <t>Total expenses</t>
  </si>
  <si>
    <t>Net gain from investing</t>
  </si>
  <si>
    <t>Net gains on investments</t>
  </si>
  <si>
    <t>Gain on changes in fair value of investments</t>
  </si>
  <si>
    <t>Total net gains on investments</t>
  </si>
  <si>
    <t>Increase in net assets resulting from operations</t>
  </si>
  <si>
    <t>Increase in net assets during period</t>
  </si>
  <si>
    <t>Net assets - beginning of period</t>
  </si>
  <si>
    <t>Net assets - end of period</t>
  </si>
  <si>
    <t>Percentage</t>
  </si>
  <si>
    <t>Type of investment</t>
  </si>
  <si>
    <t>Land title deed</t>
  </si>
  <si>
    <t>Area</t>
  </si>
  <si>
    <t>Cost</t>
  </si>
  <si>
    <t>Fair value</t>
  </si>
  <si>
    <t>of investment</t>
  </si>
  <si>
    <t>(Rai-Ngan-Sq. Wah)</t>
  </si>
  <si>
    <t>(%)</t>
  </si>
  <si>
    <t>2-3-13.4</t>
  </si>
  <si>
    <t>Maturity date</t>
  </si>
  <si>
    <t>Interest rate</t>
  </si>
  <si>
    <t>Total investments</t>
  </si>
  <si>
    <t>Company Limited (Note 10)</t>
  </si>
  <si>
    <t>Cash flows from operating activities</t>
  </si>
  <si>
    <t>Increase in other receivable</t>
  </si>
  <si>
    <t>Increase in other liabilities</t>
  </si>
  <si>
    <t>Gains on changes in fair value of investments</t>
  </si>
  <si>
    <t>Net cash flows used in financing activities</t>
  </si>
  <si>
    <t>Cash at banks at the beginning of period</t>
  </si>
  <si>
    <t>Supplemented cash flows information</t>
  </si>
  <si>
    <t>Non-cash item</t>
  </si>
  <si>
    <t xml:space="preserve">      </t>
  </si>
  <si>
    <t>Presented deferred rental and service income as a part of</t>
  </si>
  <si>
    <t>Decrease in receivables from rental and service</t>
  </si>
  <si>
    <t>Decrease in accrued expenses</t>
  </si>
  <si>
    <t xml:space="preserve">Increase in deposits for rental and service </t>
  </si>
  <si>
    <t>-</t>
  </si>
  <si>
    <t>SIRIPINYO REAL ESTATE INVESMENT TRUST</t>
  </si>
  <si>
    <t>STATEMENT OF FINANCIAL POSITION</t>
  </si>
  <si>
    <t>( Nattawat Atsawathanikkul)</t>
  </si>
  <si>
    <t>Executive Director</t>
  </si>
  <si>
    <t>STATEMENT OF COMPREHENSIVE INCOME</t>
  </si>
  <si>
    <t>STATEMENT OF CHANGES IN NET ASSETS</t>
  </si>
  <si>
    <t>SIRIPINYO REAL ESTATE INVESMENT TURST</t>
  </si>
  <si>
    <t>DETAILS OF INVESMENTS</t>
  </si>
  <si>
    <t>STATEMENT OF CASH FLOWS</t>
  </si>
  <si>
    <t>Adjustments to reconcile the increase (decrease) in net assets resulting</t>
  </si>
  <si>
    <t>Increase in other assets</t>
  </si>
  <si>
    <t>Distributions to trust unitholders</t>
  </si>
  <si>
    <t xml:space="preserve">      investments in property</t>
  </si>
  <si>
    <t/>
  </si>
  <si>
    <t>Trustee fee</t>
  </si>
  <si>
    <t xml:space="preserve">Distribution to unitholders </t>
  </si>
  <si>
    <t>Details of investments classified by type of investments</t>
  </si>
  <si>
    <t>(Thousand Baht)</t>
  </si>
  <si>
    <t>form operations to net cash provided by (used in) operating activities:</t>
  </si>
  <si>
    <t>Cash flows from financing activities</t>
  </si>
  <si>
    <t>Net gains from investing</t>
  </si>
  <si>
    <t>Cash at banks at the ending of period</t>
  </si>
  <si>
    <t>5,6</t>
  </si>
  <si>
    <t>Increase in deferred rental and service income</t>
  </si>
  <si>
    <t>Decrease in advance receipt for rental and service income</t>
  </si>
  <si>
    <t xml:space="preserve">Siripinyo Building Project </t>
  </si>
  <si>
    <t>November, 2025</t>
  </si>
  <si>
    <t>May, 2025</t>
  </si>
  <si>
    <t xml:space="preserve">The Siam Commercial Bank Public </t>
  </si>
  <si>
    <t>Number of units issued - end of period (thousand units)</t>
  </si>
  <si>
    <t xml:space="preserve">                     Limited Review Only</t>
  </si>
  <si>
    <t>Investments in property at fair value (Note 6)</t>
  </si>
  <si>
    <t>Total investments in property at fair value</t>
  </si>
  <si>
    <t>Total investments measured at fair value through profit or loss</t>
  </si>
  <si>
    <t>Purchase of investments in mutual fund</t>
  </si>
  <si>
    <t>Purchase of investments in fixed deposits</t>
  </si>
  <si>
    <t>Net cash flows used in operating activities</t>
  </si>
  <si>
    <t>Net decrease in cash at banks</t>
  </si>
  <si>
    <t>Unaudited but reviewed</t>
  </si>
  <si>
    <t>Investments measured at fair value through profit or loss (Note 5)</t>
  </si>
  <si>
    <t>Investments in mutual fund</t>
  </si>
  <si>
    <t>KFSPlus - A Fund</t>
  </si>
  <si>
    <t>Purchase of investments in property</t>
  </si>
  <si>
    <t xml:space="preserve">For the three-month </t>
  </si>
  <si>
    <t>Location 475 Sri Ayutthaya Road, Thanon Phaya Thai Subdistrict, Ratchathewi District, Bangkok</t>
  </si>
  <si>
    <t>Fixed deposits</t>
  </si>
  <si>
    <t>As at September 30, 2025</t>
  </si>
  <si>
    <t>September 30, 2025</t>
  </si>
  <si>
    <t>FOR THE THREE-MONTH AND NINE-MONTH PERIODS ENDED SEPTEMBER 30, 2025</t>
  </si>
  <si>
    <t>period ended September 30,</t>
  </si>
  <si>
    <t xml:space="preserve">For the nine-month </t>
  </si>
  <si>
    <t>FOR THE NINE-MONTH PERIOD ENDED SEPTEMBER 30, 2025</t>
  </si>
  <si>
    <t>FOR THE NINE-MONTH PERIOD ENDED SEPTEMBER 30,2025</t>
  </si>
  <si>
    <t>Increase in receivables from interest</t>
  </si>
  <si>
    <t>7, 11</t>
  </si>
  <si>
    <t>Increase  in net assets resulting from operations during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</si>
</sst>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164" formatCode="_-* #,##0.00_-;\-* #,##0.00_-;_-* &quot;-&quot;??_-;_-@_-"/>
    <numFmt numFmtId="165" formatCode="#,##0.0000_);\(#,##0.0000\)"/>
    <numFmt numFmtId="166" formatCode="_-* #,##0_-;\-* #,##0_-;_-* &quot;-&quot;??_-;_-@_-"/>
    <numFmt numFmtId="167" formatCode="_(* #,##0.00_);_(* \(#,##0.00\);_(* &quot;-&quot;_);_(@_)"/>
  </numFmts>
  <fonts count="12">
    <font>
      <sz val="11"/>
      <color theme="1"/>
      <name val="Calibri"/>
      <family val="2"/>
      <charset val="222"/>
      <scheme val="minor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sz val="11"/>
      <color theme="1"/>
      <name val="Calibri"/>
      <family val="2"/>
      <charset val="222"/>
      <scheme val="minor"/>
    </font>
    <font>
      <sz val="14"/>
      <color theme="1"/>
      <name val="Angsana New"/>
      <family val="1"/>
    </font>
    <font>
      <sz val="16"/>
      <color theme="1"/>
      <name val="Angsana New"/>
      <family val="1"/>
    </font>
    <font>
      <b/>
      <u/>
      <sz val="14"/>
      <name val="Angsana New"/>
      <family val="1"/>
    </font>
    <font>
      <sz val="14"/>
      <name val="CordiaUPC"/>
      <family val="2"/>
      <charset val="222"/>
    </font>
    <font>
      <b/>
      <sz val="14"/>
      <color theme="1"/>
      <name val="Angsana New"/>
      <family val="1"/>
    </font>
    <font>
      <u/>
      <sz val="14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9" fillId="0" borderId="0"/>
    <xf numFmtId="0" fontId="9" fillId="0" borderId="0"/>
  </cellStyleXfs>
  <cellXfs count="132">
    <xf numFmtId="0" fontId="0" fillId="0" borderId="0" xfId="0"/>
    <xf numFmtId="41" fontId="2" fillId="2" borderId="0" xfId="0" applyNumberFormat="1" applyFont="1" applyFill="1" applyAlignment="1">
      <alignment vertical="center"/>
    </xf>
    <xf numFmtId="41" fontId="2" fillId="2" borderId="1" xfId="0" applyNumberFormat="1" applyFont="1" applyFill="1" applyBorder="1" applyAlignment="1">
      <alignment vertical="center"/>
    </xf>
    <xf numFmtId="41" fontId="1" fillId="2" borderId="2" xfId="3" applyNumberFormat="1" applyFont="1" applyFill="1" applyBorder="1" applyAlignment="1">
      <alignment horizontal="right" vertical="center"/>
    </xf>
    <xf numFmtId="41" fontId="1" fillId="2" borderId="0" xfId="3" applyNumberFormat="1" applyFont="1" applyFill="1" applyAlignment="1">
      <alignment horizontal="right" vertical="center"/>
    </xf>
    <xf numFmtId="167" fontId="1" fillId="2" borderId="2" xfId="3" applyNumberFormat="1" applyFont="1" applyFill="1" applyBorder="1" applyAlignment="1">
      <alignment horizontal="right" vertical="center"/>
    </xf>
    <xf numFmtId="41" fontId="1" fillId="2" borderId="5" xfId="3" applyNumberFormat="1" applyFont="1" applyFill="1" applyBorder="1" applyAlignment="1">
      <alignment horizontal="right" vertical="center"/>
    </xf>
    <xf numFmtId="167" fontId="1" fillId="2" borderId="5" xfId="3" applyNumberFormat="1" applyFont="1" applyFill="1" applyBorder="1" applyAlignment="1">
      <alignment horizontal="right" vertical="center"/>
    </xf>
    <xf numFmtId="37" fontId="10" fillId="2" borderId="0" xfId="0" applyNumberFormat="1" applyFont="1" applyFill="1" applyAlignment="1">
      <alignment horizontal="left" vertical="center"/>
    </xf>
    <xf numFmtId="37" fontId="6" fillId="2" borderId="0" xfId="0" applyNumberFormat="1" applyFont="1" applyFill="1" applyAlignment="1">
      <alignment vertical="center"/>
    </xf>
    <xf numFmtId="37" fontId="10" fillId="2" borderId="0" xfId="0" quotePrefix="1" applyNumberFormat="1" applyFont="1" applyFill="1" applyAlignment="1">
      <alignment horizontal="left" vertical="center"/>
    </xf>
    <xf numFmtId="0" fontId="6" fillId="2" borderId="0" xfId="2" applyFont="1" applyFill="1" applyAlignment="1">
      <alignment horizontal="centerContinuous" vertical="center"/>
    </xf>
    <xf numFmtId="0" fontId="10" fillId="2" borderId="0" xfId="2" applyFont="1" applyFill="1" applyAlignment="1">
      <alignment horizontal="centerContinuous" vertical="center"/>
    </xf>
    <xf numFmtId="0" fontId="6" fillId="2" borderId="0" xfId="2" applyFont="1" applyFill="1" applyAlignment="1">
      <alignment horizontal="center" vertical="center"/>
    </xf>
    <xf numFmtId="37" fontId="6" fillId="2" borderId="0" xfId="2" applyNumberFormat="1" applyFont="1" applyFill="1" applyAlignment="1">
      <alignment horizontal="center" vertical="center"/>
    </xf>
    <xf numFmtId="37" fontId="10" fillId="2" borderId="0" xfId="2" applyNumberFormat="1" applyFont="1" applyFill="1" applyAlignment="1">
      <alignment horizontal="centerContinuous" vertical="center"/>
    </xf>
    <xf numFmtId="0" fontId="6" fillId="2" borderId="0" xfId="2" applyFont="1" applyFill="1" applyAlignment="1">
      <alignment vertical="center"/>
    </xf>
    <xf numFmtId="0" fontId="10" fillId="2" borderId="0" xfId="2" applyFont="1" applyFill="1" applyAlignment="1">
      <alignment vertical="center"/>
    </xf>
    <xf numFmtId="37" fontId="10" fillId="2" borderId="0" xfId="2" applyNumberFormat="1" applyFont="1" applyFill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4" xfId="2" applyFont="1" applyFill="1" applyBorder="1" applyAlignment="1">
      <alignment horizontal="center" vertical="center"/>
    </xf>
    <xf numFmtId="37" fontId="6" fillId="2" borderId="4" xfId="2" applyNumberFormat="1" applyFont="1" applyFill="1" applyBorder="1" applyAlignment="1">
      <alignment horizontal="center" vertical="center"/>
    </xf>
    <xf numFmtId="37" fontId="6" fillId="2" borderId="4" xfId="2" applyNumberFormat="1" applyFont="1" applyFill="1" applyBorder="1" applyAlignment="1">
      <alignment vertical="center"/>
    </xf>
    <xf numFmtId="37" fontId="10" fillId="2" borderId="4" xfId="0" quotePrefix="1" applyNumberFormat="1" applyFont="1" applyFill="1" applyBorder="1" applyAlignment="1">
      <alignment horizontal="left" vertical="center"/>
    </xf>
    <xf numFmtId="0" fontId="11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vertical="center"/>
    </xf>
    <xf numFmtId="37" fontId="6" fillId="2" borderId="0" xfId="2" quotePrefix="1" applyNumberFormat="1" applyFont="1" applyFill="1" applyAlignment="1">
      <alignment horizontal="center" vertical="center"/>
    </xf>
    <xf numFmtId="41" fontId="6" fillId="2" borderId="0" xfId="3" applyNumberFormat="1" applyFont="1" applyFill="1" applyAlignment="1">
      <alignment horizontal="right" vertical="center"/>
    </xf>
    <xf numFmtId="167" fontId="6" fillId="2" borderId="0" xfId="3" applyNumberFormat="1" applyFont="1" applyFill="1" applyAlignment="1">
      <alignment horizontal="right" vertical="center"/>
    </xf>
    <xf numFmtId="41" fontId="10" fillId="2" borderId="2" xfId="3" applyNumberFormat="1" applyFont="1" applyFill="1" applyBorder="1" applyAlignment="1">
      <alignment horizontal="right" vertical="center"/>
    </xf>
    <xf numFmtId="41" fontId="10" fillId="2" borderId="0" xfId="3" applyNumberFormat="1" applyFont="1" applyFill="1" applyAlignment="1">
      <alignment horizontal="right" vertical="center"/>
    </xf>
    <xf numFmtId="167" fontId="10" fillId="2" borderId="2" xfId="3" applyNumberFormat="1" applyFont="1" applyFill="1" applyBorder="1" applyAlignment="1">
      <alignment horizontal="right" vertical="center"/>
    </xf>
    <xf numFmtId="37" fontId="10" fillId="2" borderId="0" xfId="2" applyNumberFormat="1" applyFont="1" applyFill="1" applyAlignment="1">
      <alignment horizontal="right" vertical="center"/>
    </xf>
    <xf numFmtId="37" fontId="6" fillId="2" borderId="0" xfId="3" applyNumberFormat="1" applyFont="1" applyFill="1" applyAlignment="1">
      <alignment vertical="center"/>
    </xf>
    <xf numFmtId="37" fontId="10" fillId="2" borderId="0" xfId="3" applyNumberFormat="1" applyFont="1" applyFill="1" applyAlignment="1">
      <alignment vertical="center"/>
    </xf>
    <xf numFmtId="39" fontId="6" fillId="2" borderId="0" xfId="3" applyNumberFormat="1" applyFont="1" applyFill="1" applyAlignment="1">
      <alignment vertical="center"/>
    </xf>
    <xf numFmtId="39" fontId="10" fillId="2" borderId="0" xfId="3" applyNumberFormat="1" applyFont="1" applyFill="1" applyAlignment="1">
      <alignment vertical="center"/>
    </xf>
    <xf numFmtId="37" fontId="6" fillId="2" borderId="0" xfId="2" applyNumberFormat="1" applyFont="1" applyFill="1" applyAlignment="1">
      <alignment vertical="center"/>
    </xf>
    <xf numFmtId="164" fontId="6" fillId="2" borderId="0" xfId="1" applyFont="1" applyFill="1" applyAlignment="1">
      <alignment vertical="center"/>
    </xf>
    <xf numFmtId="39" fontId="10" fillId="2" borderId="0" xfId="3" applyNumberFormat="1" applyFont="1" applyFill="1" applyAlignment="1">
      <alignment horizontal="right" vertical="center"/>
    </xf>
    <xf numFmtId="37" fontId="11" fillId="2" borderId="0" xfId="3" applyNumberFormat="1" applyFont="1" applyFill="1" applyAlignment="1">
      <alignment horizontal="center" vertical="center"/>
    </xf>
    <xf numFmtId="0" fontId="11" fillId="2" borderId="0" xfId="3" applyFont="1" applyFill="1" applyAlignment="1">
      <alignment horizontal="centerContinuous" vertical="center"/>
    </xf>
    <xf numFmtId="39" fontId="11" fillId="2" borderId="0" xfId="3" applyNumberFormat="1" applyFont="1" applyFill="1" applyAlignment="1">
      <alignment horizontal="center" vertical="center"/>
    </xf>
    <xf numFmtId="37" fontId="6" fillId="2" borderId="0" xfId="3" applyNumberFormat="1" applyFont="1" applyFill="1" applyAlignment="1">
      <alignment horizontal="center" vertical="center"/>
    </xf>
    <xf numFmtId="2" fontId="6" fillId="2" borderId="0" xfId="3" applyNumberFormat="1" applyFont="1" applyFill="1" applyAlignment="1">
      <alignment horizontal="center" vertical="center"/>
    </xf>
    <xf numFmtId="0" fontId="6" fillId="2" borderId="0" xfId="3" applyFont="1" applyFill="1" applyAlignment="1">
      <alignment horizontal="centerContinuous" vertical="center"/>
    </xf>
    <xf numFmtId="37" fontId="6" fillId="2" borderId="0" xfId="2" applyNumberFormat="1" applyFont="1" applyFill="1" applyAlignment="1">
      <alignment horizontal="centerContinuous" vertical="center"/>
    </xf>
    <xf numFmtId="37" fontId="6" fillId="2" borderId="0" xfId="2" applyNumberFormat="1" applyFont="1" applyFill="1" applyAlignment="1">
      <alignment horizontal="right" vertical="center"/>
    </xf>
    <xf numFmtId="0" fontId="6" fillId="2" borderId="0" xfId="2" applyFont="1" applyFill="1" applyAlignment="1">
      <alignment horizontal="right" vertical="center"/>
    </xf>
    <xf numFmtId="37" fontId="6" fillId="2" borderId="0" xfId="3" applyNumberFormat="1" applyFont="1" applyFill="1" applyAlignment="1">
      <alignment horizontal="right" vertical="center"/>
    </xf>
    <xf numFmtId="0" fontId="6" fillId="2" borderId="0" xfId="3" applyFont="1" applyFill="1" applyAlignment="1">
      <alignment vertical="center"/>
    </xf>
    <xf numFmtId="0" fontId="6" fillId="2" borderId="0" xfId="3" applyFont="1" applyFill="1" applyAlignment="1">
      <alignment horizontal="right" vertical="center" textRotation="180"/>
    </xf>
    <xf numFmtId="167" fontId="1" fillId="2" borderId="0" xfId="3" applyNumberFormat="1" applyFont="1" applyFill="1" applyAlignment="1">
      <alignment horizontal="right" vertical="center"/>
    </xf>
    <xf numFmtId="0" fontId="6" fillId="2" borderId="0" xfId="2" applyFont="1" applyFill="1" applyAlignment="1">
      <alignment horizontal="left" vertical="center"/>
    </xf>
    <xf numFmtId="0" fontId="0" fillId="2" borderId="0" xfId="0" applyFill="1"/>
    <xf numFmtId="0" fontId="6" fillId="2" borderId="0" xfId="0" applyFont="1" applyFill="1"/>
    <xf numFmtId="37" fontId="2" fillId="2" borderId="0" xfId="0" applyNumberFormat="1" applyFont="1" applyFill="1" applyAlignment="1">
      <alignment vertical="center"/>
    </xf>
    <xf numFmtId="37" fontId="1" fillId="2" borderId="0" xfId="0" applyNumberFormat="1" applyFont="1" applyFill="1" applyAlignment="1">
      <alignment horizontal="left" vertical="center"/>
    </xf>
    <xf numFmtId="37" fontId="1" fillId="2" borderId="1" xfId="0" applyNumberFormat="1" applyFont="1" applyFill="1" applyBorder="1" applyAlignment="1">
      <alignment horizontal="left" vertical="center"/>
    </xf>
    <xf numFmtId="37" fontId="1" fillId="2" borderId="0" xfId="0" applyNumberFormat="1" applyFont="1" applyFill="1" applyAlignment="1">
      <alignment horizontal="right" vertical="center"/>
    </xf>
    <xf numFmtId="37" fontId="2" fillId="2" borderId="2" xfId="0" applyNumberFormat="1" applyFont="1" applyFill="1" applyBorder="1" applyAlignment="1">
      <alignment vertical="center"/>
    </xf>
    <xf numFmtId="37" fontId="1" fillId="2" borderId="2" xfId="0" applyNumberFormat="1" applyFont="1" applyFill="1" applyBorder="1" applyAlignment="1">
      <alignment horizontal="center" vertical="center"/>
    </xf>
    <xf numFmtId="37" fontId="1" fillId="2" borderId="1" xfId="0" applyNumberFormat="1" applyFont="1" applyFill="1" applyBorder="1" applyAlignment="1">
      <alignment horizontal="center" vertical="center"/>
    </xf>
    <xf numFmtId="37" fontId="1" fillId="2" borderId="1" xfId="0" quotePrefix="1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2" borderId="2" xfId="0" quotePrefix="1" applyFont="1" applyFill="1" applyBorder="1" applyAlignment="1">
      <alignment horizontal="center" vertical="center"/>
    </xf>
    <xf numFmtId="37" fontId="2" fillId="2" borderId="4" xfId="0" applyNumberFormat="1" applyFont="1" applyFill="1" applyBorder="1" applyAlignment="1">
      <alignment vertical="center"/>
    </xf>
    <xf numFmtId="37" fontId="1" fillId="2" borderId="0" xfId="0" applyNumberFormat="1" applyFont="1" applyFill="1" applyAlignment="1">
      <alignment horizontal="center" vertical="center"/>
    </xf>
    <xf numFmtId="37" fontId="1" fillId="2" borderId="0" xfId="0" quotePrefix="1" applyNumberFormat="1" applyFont="1" applyFill="1" applyAlignment="1">
      <alignment horizontal="left" vertical="center"/>
    </xf>
    <xf numFmtId="0" fontId="1" fillId="2" borderId="0" xfId="0" quotePrefix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37" fontId="1" fillId="2" borderId="0" xfId="0" applyNumberFormat="1" applyFont="1" applyFill="1" applyAlignment="1">
      <alignment vertical="center"/>
    </xf>
    <xf numFmtId="37" fontId="2" fillId="2" borderId="0" xfId="0" applyNumberFormat="1" applyFont="1" applyFill="1" applyAlignment="1">
      <alignment horizontal="center" vertical="center"/>
    </xf>
    <xf numFmtId="37" fontId="2" fillId="2" borderId="0" xfId="0" applyNumberFormat="1" applyFont="1" applyFill="1" applyAlignment="1">
      <alignment horizontal="left" vertical="center"/>
    </xf>
    <xf numFmtId="37" fontId="4" fillId="2" borderId="0" xfId="0" applyNumberFormat="1" applyFont="1" applyFill="1" applyAlignment="1">
      <alignment horizontal="center" vertical="center"/>
    </xf>
    <xf numFmtId="41" fontId="2" fillId="2" borderId="1" xfId="0" applyNumberFormat="1" applyFont="1" applyFill="1" applyBorder="1" applyAlignment="1">
      <alignment horizontal="right" vertical="center"/>
    </xf>
    <xf numFmtId="41" fontId="2" fillId="2" borderId="2" xfId="0" applyNumberFormat="1" applyFont="1" applyFill="1" applyBorder="1" applyAlignment="1">
      <alignment horizontal="right" vertical="center"/>
    </xf>
    <xf numFmtId="41" fontId="2" fillId="2" borderId="0" xfId="0" applyNumberFormat="1" applyFont="1" applyFill="1" applyAlignment="1">
      <alignment horizontal="right" vertical="center"/>
    </xf>
    <xf numFmtId="41" fontId="2" fillId="2" borderId="3" xfId="0" applyNumberFormat="1" applyFont="1" applyFill="1" applyBorder="1" applyAlignment="1">
      <alignment horizontal="right" vertical="center"/>
    </xf>
    <xf numFmtId="41" fontId="2" fillId="2" borderId="0" xfId="0" quotePrefix="1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37" fontId="2" fillId="2" borderId="0" xfId="0" applyNumberFormat="1" applyFont="1" applyFill="1" applyAlignment="1">
      <alignment horizontal="right" vertical="center"/>
    </xf>
    <xf numFmtId="37" fontId="2" fillId="2" borderId="6" xfId="0" applyNumberFormat="1" applyFont="1" applyFill="1" applyBorder="1" applyAlignment="1">
      <alignment vertical="center"/>
    </xf>
    <xf numFmtId="37" fontId="1" fillId="2" borderId="1" xfId="0" applyNumberFormat="1" applyFont="1" applyFill="1" applyBorder="1" applyAlignment="1">
      <alignment horizontal="right" vertical="center"/>
    </xf>
    <xf numFmtId="37" fontId="1" fillId="2" borderId="4" xfId="0" applyNumberFormat="1" applyFont="1" applyFill="1" applyBorder="1" applyAlignment="1">
      <alignment horizontal="left" vertical="center"/>
    </xf>
    <xf numFmtId="0" fontId="1" fillId="2" borderId="4" xfId="0" applyFont="1" applyFill="1" applyBorder="1"/>
    <xf numFmtId="0" fontId="1" fillId="2" borderId="0" xfId="0" applyFont="1" applyFill="1"/>
    <xf numFmtId="0" fontId="8" fillId="2" borderId="1" xfId="0" applyFont="1" applyFill="1" applyBorder="1" applyAlignment="1">
      <alignment horizontal="center" vertical="center"/>
    </xf>
    <xf numFmtId="37" fontId="1" fillId="2" borderId="0" xfId="0" quotePrefix="1" applyNumberFormat="1" applyFont="1" applyFill="1" applyAlignment="1">
      <alignment horizontal="center" vertical="center"/>
    </xf>
    <xf numFmtId="37" fontId="2" fillId="2" borderId="1" xfId="0" applyNumberFormat="1" applyFont="1" applyFill="1" applyBorder="1" applyAlignment="1">
      <alignment horizontal="right" vertical="center"/>
    </xf>
    <xf numFmtId="37" fontId="2" fillId="2" borderId="0" xfId="0" quotePrefix="1" applyNumberFormat="1" applyFont="1" applyFill="1" applyAlignment="1">
      <alignment horizontal="left" vertical="center"/>
    </xf>
    <xf numFmtId="37" fontId="2" fillId="2" borderId="1" xfId="1" applyNumberFormat="1" applyFont="1" applyFill="1" applyBorder="1" applyAlignment="1">
      <alignment horizontal="right" vertical="center"/>
    </xf>
    <xf numFmtId="41" fontId="2" fillId="2" borderId="1" xfId="1" applyNumberFormat="1" applyFont="1" applyFill="1" applyBorder="1" applyAlignment="1">
      <alignment horizontal="right" vertical="center"/>
    </xf>
    <xf numFmtId="41" fontId="2" fillId="2" borderId="2" xfId="1" applyNumberFormat="1" applyFont="1" applyFill="1" applyBorder="1" applyAlignment="1">
      <alignment vertical="center"/>
    </xf>
    <xf numFmtId="41" fontId="2" fillId="2" borderId="3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0" fontId="7" fillId="2" borderId="0" xfId="0" applyFont="1" applyFill="1"/>
    <xf numFmtId="0" fontId="10" fillId="2" borderId="0" xfId="0" applyFont="1" applyFill="1"/>
    <xf numFmtId="0" fontId="1" fillId="2" borderId="1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6" fontId="2" fillId="2" borderId="3" xfId="0" applyNumberFormat="1" applyFont="1" applyFill="1" applyBorder="1" applyAlignment="1">
      <alignment vertical="center"/>
    </xf>
    <xf numFmtId="37" fontId="1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37" fontId="1" fillId="2" borderId="2" xfId="0" quotePrefix="1" applyNumberFormat="1" applyFont="1" applyFill="1" applyBorder="1" applyAlignment="1">
      <alignment horizontal="center" vertical="center"/>
    </xf>
    <xf numFmtId="37" fontId="1" fillId="2" borderId="4" xfId="0" applyNumberFormat="1" applyFont="1" applyFill="1" applyBorder="1" applyAlignment="1">
      <alignment vertical="center"/>
    </xf>
    <xf numFmtId="37" fontId="2" fillId="2" borderId="3" xfId="0" applyNumberFormat="1" applyFont="1" applyFill="1" applyBorder="1" applyAlignment="1">
      <alignment vertical="center"/>
    </xf>
    <xf numFmtId="0" fontId="11" fillId="2" borderId="1" xfId="2" applyFont="1" applyFill="1" applyBorder="1" applyAlignment="1">
      <alignment horizontal="centerContinuous" vertic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1" xfId="2" applyFont="1" applyFill="1" applyBorder="1" applyAlignment="1">
      <alignment horizontal="centerContinuous" vertical="center"/>
    </xf>
    <xf numFmtId="0" fontId="6" fillId="2" borderId="1" xfId="2" applyFont="1" applyFill="1" applyBorder="1" applyAlignment="1">
      <alignment horizontal="center" vertical="center"/>
    </xf>
    <xf numFmtId="37" fontId="6" fillId="2" borderId="1" xfId="2" applyNumberFormat="1" applyFont="1" applyFill="1" applyBorder="1" applyAlignment="1">
      <alignment horizontal="center" vertical="center"/>
    </xf>
    <xf numFmtId="37" fontId="10" fillId="2" borderId="2" xfId="2" applyNumberFormat="1" applyFont="1" applyFill="1" applyBorder="1" applyAlignment="1">
      <alignment vertical="center"/>
    </xf>
    <xf numFmtId="41" fontId="7" fillId="2" borderId="0" xfId="0" applyNumberFormat="1" applyFont="1" applyFill="1"/>
    <xf numFmtId="39" fontId="6" fillId="2" borderId="0" xfId="2" applyNumberFormat="1" applyFont="1" applyFill="1" applyAlignment="1">
      <alignment vertical="center"/>
    </xf>
    <xf numFmtId="37" fontId="2" fillId="2" borderId="5" xfId="0" applyNumberFormat="1" applyFont="1" applyFill="1" applyBorder="1" applyAlignment="1">
      <alignment horizontal="right" vertical="center"/>
    </xf>
    <xf numFmtId="41" fontId="2" fillId="2" borderId="4" xfId="0" applyNumberFormat="1" applyFont="1" applyFill="1" applyBorder="1" applyAlignment="1">
      <alignment horizontal="right" vertical="center"/>
    </xf>
    <xf numFmtId="37" fontId="1" fillId="2" borderId="0" xfId="0" applyNumberFormat="1" applyFont="1" applyFill="1" applyAlignment="1">
      <alignment horizontal="left" vertical="center"/>
    </xf>
    <xf numFmtId="37" fontId="2" fillId="2" borderId="0" xfId="0" applyNumberFormat="1" applyFont="1" applyFill="1" applyAlignment="1">
      <alignment horizontal="center" vertical="center"/>
    </xf>
    <xf numFmtId="37" fontId="2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37" fontId="1" fillId="2" borderId="4" xfId="0" applyNumberFormat="1" applyFont="1" applyFill="1" applyBorder="1" applyAlignment="1">
      <alignment horizontal="center"/>
    </xf>
    <xf numFmtId="37" fontId="1" fillId="2" borderId="0" xfId="0" applyNumberFormat="1" applyFont="1" applyFill="1" applyAlignment="1">
      <alignment horizontal="center"/>
    </xf>
    <xf numFmtId="37" fontId="1" fillId="2" borderId="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horizontal="left" vertical="center" wrapText="1"/>
    </xf>
    <xf numFmtId="37" fontId="10" fillId="2" borderId="0" xfId="0" applyNumberFormat="1" applyFont="1" applyFill="1" applyAlignment="1">
      <alignment horizontal="left" vertical="center"/>
    </xf>
    <xf numFmtId="0" fontId="10" fillId="2" borderId="1" xfId="2" quotePrefix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37" fontId="10" fillId="2" borderId="4" xfId="0" quotePrefix="1" applyNumberFormat="1" applyFont="1" applyFill="1" applyBorder="1" applyAlignment="1">
      <alignment horizontal="center" vertical="center"/>
    </xf>
    <xf numFmtId="0" fontId="10" fillId="2" borderId="4" xfId="2" quotePrefix="1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detail of investment (e) - Qtr3'07" xfId="2"/>
    <cellStyle name="Normal_detail of investment (t) - Qtr3'0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Normal="100" zoomScaleSheetLayoutView="100" workbookViewId="0">
      <selection activeCell="E30" sqref="E30"/>
    </sheetView>
  </sheetViews>
  <sheetFormatPr defaultColWidth="9.140625" defaultRowHeight="15"/>
  <cols>
    <col min="1" max="1" width="3.140625" style="54" customWidth="1"/>
    <col min="2" max="3" width="9.140625" style="54"/>
    <col min="4" max="4" width="24.7109375" style="54" customWidth="1"/>
    <col min="5" max="5" width="9.140625" style="54"/>
    <col min="6" max="6" width="1.28515625" style="54" customWidth="1"/>
    <col min="7" max="7" width="16.5703125" style="54" customWidth="1"/>
    <col min="8" max="8" width="1.42578125" style="54" customWidth="1"/>
    <col min="9" max="9" width="16.5703125" style="54" customWidth="1"/>
    <col min="10" max="16384" width="9.140625" style="54"/>
  </cols>
  <sheetData>
    <row r="1" spans="1:10" ht="21">
      <c r="I1" s="55">
        <v>3</v>
      </c>
    </row>
    <row r="2" spans="1:10" ht="21">
      <c r="A2" s="117" t="s">
        <v>80</v>
      </c>
      <c r="B2" s="117"/>
      <c r="C2" s="117"/>
      <c r="D2" s="117"/>
      <c r="E2" s="117"/>
      <c r="F2" s="117"/>
      <c r="G2" s="117"/>
      <c r="H2" s="117"/>
      <c r="I2" s="117"/>
      <c r="J2" s="56"/>
    </row>
    <row r="3" spans="1:10" ht="21">
      <c r="A3" s="57" t="s">
        <v>81</v>
      </c>
      <c r="B3" s="57"/>
      <c r="C3" s="57"/>
      <c r="D3" s="57"/>
      <c r="E3" s="57"/>
      <c r="F3" s="57"/>
      <c r="G3" s="57"/>
      <c r="H3" s="57"/>
      <c r="I3" s="57"/>
      <c r="J3" s="56"/>
    </row>
    <row r="4" spans="1:10" ht="21">
      <c r="A4" s="57" t="s">
        <v>126</v>
      </c>
      <c r="B4" s="57"/>
      <c r="C4" s="57"/>
      <c r="D4" s="57"/>
      <c r="E4" s="57"/>
      <c r="F4" s="57"/>
      <c r="G4" s="57"/>
      <c r="H4" s="57"/>
      <c r="I4" s="57"/>
      <c r="J4" s="56"/>
    </row>
    <row r="5" spans="1:10" ht="21">
      <c r="A5" s="57"/>
      <c r="B5" s="58"/>
      <c r="C5" s="57"/>
      <c r="D5" s="58"/>
      <c r="E5" s="57"/>
      <c r="F5" s="58"/>
      <c r="G5" s="58"/>
      <c r="H5" s="57"/>
      <c r="I5" s="59" t="s">
        <v>27</v>
      </c>
      <c r="J5" s="56"/>
    </row>
    <row r="6" spans="1:10" ht="21">
      <c r="A6" s="60"/>
      <c r="B6" s="56"/>
      <c r="C6" s="60"/>
      <c r="D6" s="60"/>
      <c r="E6" s="61" t="s">
        <v>26</v>
      </c>
      <c r="F6" s="62"/>
      <c r="G6" s="63" t="s">
        <v>127</v>
      </c>
      <c r="H6" s="64"/>
      <c r="I6" s="65" t="s">
        <v>1</v>
      </c>
      <c r="J6" s="56"/>
    </row>
    <row r="7" spans="1:10" ht="21">
      <c r="A7" s="56"/>
      <c r="B7" s="66"/>
      <c r="C7" s="56"/>
      <c r="D7" s="56"/>
      <c r="E7" s="67"/>
      <c r="F7" s="67"/>
      <c r="G7" s="68" t="s">
        <v>28</v>
      </c>
      <c r="H7" s="64"/>
      <c r="I7" s="69" t="s">
        <v>30</v>
      </c>
      <c r="J7" s="56"/>
    </row>
    <row r="8" spans="1:10" ht="21">
      <c r="A8" s="56"/>
      <c r="B8" s="56"/>
      <c r="C8" s="56"/>
      <c r="D8" s="56"/>
      <c r="E8" s="67"/>
      <c r="F8" s="67"/>
      <c r="G8" s="68" t="s">
        <v>29</v>
      </c>
      <c r="H8" s="70"/>
      <c r="I8" s="69"/>
      <c r="J8" s="56"/>
    </row>
    <row r="9" spans="1:10" ht="21">
      <c r="A9" s="71" t="s">
        <v>2</v>
      </c>
      <c r="B9" s="56"/>
      <c r="C9" s="56"/>
      <c r="D9" s="56"/>
      <c r="E9" s="56"/>
      <c r="F9" s="56"/>
      <c r="G9" s="56"/>
      <c r="H9" s="56"/>
      <c r="I9" s="56"/>
      <c r="J9" s="56"/>
    </row>
    <row r="10" spans="1:10" ht="21">
      <c r="A10" s="56" t="s">
        <v>3</v>
      </c>
      <c r="B10" s="56"/>
      <c r="C10" s="56"/>
      <c r="D10" s="56"/>
      <c r="E10" s="72">
        <v>5</v>
      </c>
      <c r="F10" s="72"/>
      <c r="G10" s="1">
        <v>51547</v>
      </c>
      <c r="H10" s="56"/>
      <c r="I10" s="1">
        <v>1300</v>
      </c>
      <c r="J10" s="56"/>
    </row>
    <row r="11" spans="1:10" ht="21">
      <c r="A11" s="56" t="s">
        <v>4</v>
      </c>
      <c r="B11" s="56"/>
      <c r="C11" s="56"/>
      <c r="D11" s="56"/>
      <c r="E11" s="72">
        <v>6</v>
      </c>
      <c r="F11" s="72"/>
      <c r="G11" s="1">
        <v>1926000</v>
      </c>
      <c r="H11" s="56"/>
      <c r="I11" s="1">
        <v>1911000</v>
      </c>
      <c r="J11" s="56"/>
    </row>
    <row r="12" spans="1:10" ht="21">
      <c r="A12" s="73" t="s">
        <v>5</v>
      </c>
      <c r="B12" s="56"/>
      <c r="C12" s="56"/>
      <c r="D12" s="56"/>
      <c r="E12" s="72"/>
      <c r="F12" s="72"/>
      <c r="G12" s="1">
        <v>23158</v>
      </c>
      <c r="H12" s="74"/>
      <c r="I12" s="1">
        <v>64300</v>
      </c>
      <c r="J12" s="56"/>
    </row>
    <row r="13" spans="1:10" ht="21">
      <c r="A13" s="73" t="s">
        <v>6</v>
      </c>
      <c r="B13" s="56"/>
      <c r="C13" s="56"/>
      <c r="D13" s="56"/>
      <c r="E13" s="72"/>
      <c r="F13" s="72"/>
      <c r="G13" s="1"/>
      <c r="H13" s="74"/>
      <c r="I13" s="1"/>
      <c r="J13" s="56"/>
    </row>
    <row r="14" spans="1:10" ht="21">
      <c r="A14" s="56"/>
      <c r="B14" s="73" t="s">
        <v>7</v>
      </c>
      <c r="C14" s="56"/>
      <c r="D14" s="56"/>
      <c r="E14" s="72" t="s">
        <v>134</v>
      </c>
      <c r="F14" s="72"/>
      <c r="G14" s="1">
        <v>2568</v>
      </c>
      <c r="H14" s="74"/>
      <c r="I14" s="1">
        <v>4437</v>
      </c>
      <c r="J14" s="56"/>
    </row>
    <row r="15" spans="1:10" ht="21">
      <c r="A15" s="56"/>
      <c r="B15" s="73" t="s">
        <v>8</v>
      </c>
      <c r="C15" s="56"/>
      <c r="D15" s="56"/>
      <c r="E15" s="72"/>
      <c r="F15" s="72"/>
      <c r="G15" s="1">
        <v>19</v>
      </c>
      <c r="H15" s="74"/>
      <c r="I15" s="1">
        <v>5</v>
      </c>
      <c r="J15" s="56"/>
    </row>
    <row r="16" spans="1:10" ht="21">
      <c r="A16" s="73" t="s">
        <v>9</v>
      </c>
      <c r="B16" s="56"/>
      <c r="C16" s="56"/>
      <c r="D16" s="56"/>
      <c r="E16" s="72">
        <v>8</v>
      </c>
      <c r="F16" s="72"/>
      <c r="G16" s="1">
        <v>2298</v>
      </c>
      <c r="H16" s="74"/>
      <c r="I16" s="1">
        <v>2283</v>
      </c>
      <c r="J16" s="56"/>
    </row>
    <row r="17" spans="1:10" ht="21">
      <c r="A17" s="73" t="s">
        <v>10</v>
      </c>
      <c r="B17" s="56"/>
      <c r="C17" s="56"/>
      <c r="D17" s="56"/>
      <c r="E17" s="72"/>
      <c r="F17" s="72"/>
      <c r="G17" s="1">
        <v>3248</v>
      </c>
      <c r="H17" s="56"/>
      <c r="I17" s="75">
        <v>1690</v>
      </c>
      <c r="J17" s="56"/>
    </row>
    <row r="18" spans="1:10" ht="21">
      <c r="A18" s="71" t="s">
        <v>11</v>
      </c>
      <c r="B18" s="56"/>
      <c r="C18" s="56"/>
      <c r="D18" s="56"/>
      <c r="E18" s="72"/>
      <c r="F18" s="72"/>
      <c r="G18" s="76">
        <f>SUM(G10:G17)</f>
        <v>2008838</v>
      </c>
      <c r="H18" s="56"/>
      <c r="I18" s="75">
        <f>SUM(I10:I17)</f>
        <v>1985015</v>
      </c>
      <c r="J18" s="56"/>
    </row>
    <row r="19" spans="1:10" ht="21">
      <c r="A19" s="71" t="s">
        <v>12</v>
      </c>
      <c r="B19" s="56"/>
      <c r="C19" s="56"/>
      <c r="D19" s="56"/>
      <c r="E19" s="56"/>
      <c r="F19" s="56"/>
      <c r="G19" s="56"/>
      <c r="H19" s="56"/>
      <c r="I19" s="56"/>
      <c r="J19" s="56"/>
    </row>
    <row r="20" spans="1:10" ht="21">
      <c r="A20" s="56" t="s">
        <v>13</v>
      </c>
      <c r="B20" s="56"/>
      <c r="C20" s="56"/>
      <c r="D20" s="56"/>
      <c r="E20" s="72">
        <v>11</v>
      </c>
      <c r="F20" s="72"/>
      <c r="G20" s="77">
        <v>6258</v>
      </c>
      <c r="H20" s="56"/>
      <c r="I20" s="77">
        <v>9712</v>
      </c>
      <c r="J20" s="56"/>
    </row>
    <row r="21" spans="1:10" ht="21">
      <c r="A21" s="56" t="s">
        <v>14</v>
      </c>
      <c r="B21" s="56"/>
      <c r="C21" s="56"/>
      <c r="D21" s="56"/>
      <c r="E21" s="72"/>
      <c r="F21" s="72"/>
      <c r="G21" s="77">
        <v>26761</v>
      </c>
      <c r="H21" s="56"/>
      <c r="I21" s="77">
        <v>25147</v>
      </c>
      <c r="J21" s="56"/>
    </row>
    <row r="22" spans="1:10" ht="21">
      <c r="A22" s="56" t="s">
        <v>15</v>
      </c>
      <c r="B22" s="56"/>
      <c r="C22" s="56"/>
      <c r="D22" s="56"/>
      <c r="E22" s="72"/>
      <c r="F22" s="72"/>
      <c r="G22" s="77">
        <v>503</v>
      </c>
      <c r="H22" s="56"/>
      <c r="I22" s="77">
        <v>1083</v>
      </c>
      <c r="J22" s="56"/>
    </row>
    <row r="23" spans="1:10" ht="21">
      <c r="A23" s="56" t="s">
        <v>16</v>
      </c>
      <c r="B23" s="56"/>
      <c r="C23" s="56"/>
      <c r="D23" s="56"/>
      <c r="E23" s="72"/>
      <c r="F23" s="72"/>
      <c r="G23" s="75">
        <v>1266</v>
      </c>
      <c r="H23" s="56"/>
      <c r="I23" s="75">
        <v>425</v>
      </c>
      <c r="J23" s="56"/>
    </row>
    <row r="24" spans="1:10" ht="21">
      <c r="A24" s="57" t="s">
        <v>17</v>
      </c>
      <c r="B24" s="56"/>
      <c r="C24" s="56"/>
      <c r="D24" s="56"/>
      <c r="E24" s="56"/>
      <c r="F24" s="56"/>
      <c r="G24" s="75">
        <f>SUM(G20:G23)</f>
        <v>34788</v>
      </c>
      <c r="H24" s="56"/>
      <c r="I24" s="75">
        <f>SUM(I20:I23)</f>
        <v>36367</v>
      </c>
      <c r="J24" s="56"/>
    </row>
    <row r="25" spans="1:10" ht="21.75" thickBot="1">
      <c r="A25" s="57" t="s">
        <v>18</v>
      </c>
      <c r="B25" s="56"/>
      <c r="C25" s="56"/>
      <c r="D25" s="56"/>
      <c r="E25" s="56"/>
      <c r="F25" s="56"/>
      <c r="G25" s="78">
        <f>SUM(G18-G24)</f>
        <v>1974050</v>
      </c>
      <c r="H25" s="56"/>
      <c r="I25" s="78">
        <f>SUM(I18-I24)</f>
        <v>1948648</v>
      </c>
      <c r="J25" s="56"/>
    </row>
    <row r="26" spans="1:10" ht="21.75" thickTop="1">
      <c r="A26" s="57" t="s">
        <v>19</v>
      </c>
      <c r="B26" s="56"/>
      <c r="C26" s="56"/>
      <c r="D26" s="56"/>
      <c r="E26" s="56"/>
      <c r="F26" s="56"/>
      <c r="G26" s="56"/>
      <c r="H26" s="56"/>
      <c r="I26" s="77"/>
      <c r="J26" s="56"/>
    </row>
    <row r="27" spans="1:10" ht="21">
      <c r="A27" s="73" t="s">
        <v>20</v>
      </c>
      <c r="B27" s="56"/>
      <c r="C27" s="56"/>
      <c r="D27" s="56"/>
      <c r="E27" s="56"/>
      <c r="F27" s="56"/>
      <c r="G27" s="56"/>
      <c r="H27" s="56"/>
      <c r="I27" s="77"/>
      <c r="J27" s="56"/>
    </row>
    <row r="28" spans="1:10" ht="21">
      <c r="A28" s="73" t="s">
        <v>21</v>
      </c>
      <c r="B28" s="56" t="s">
        <v>22</v>
      </c>
      <c r="C28" s="56"/>
      <c r="D28" s="56"/>
      <c r="E28" s="72"/>
      <c r="F28" s="72"/>
      <c r="G28" s="77">
        <v>1913975</v>
      </c>
      <c r="H28" s="56"/>
      <c r="I28" s="77">
        <v>1913975</v>
      </c>
      <c r="J28" s="56"/>
    </row>
    <row r="29" spans="1:10" ht="21">
      <c r="A29" s="56" t="s">
        <v>23</v>
      </c>
      <c r="B29" s="56"/>
      <c r="C29" s="56"/>
      <c r="D29" s="56"/>
      <c r="E29" s="72">
        <v>9</v>
      </c>
      <c r="F29" s="72"/>
      <c r="G29" s="75">
        <v>60075</v>
      </c>
      <c r="H29" s="56"/>
      <c r="I29" s="75">
        <v>34673</v>
      </c>
      <c r="J29" s="56"/>
    </row>
    <row r="30" spans="1:10" ht="21.75" thickBot="1">
      <c r="A30" s="71" t="s">
        <v>18</v>
      </c>
      <c r="B30" s="56"/>
      <c r="C30" s="56"/>
      <c r="D30" s="56"/>
      <c r="E30" s="56"/>
      <c r="F30" s="56"/>
      <c r="G30" s="78">
        <f>SUM(G28:G29)</f>
        <v>1974050</v>
      </c>
      <c r="H30" s="56"/>
      <c r="I30" s="78">
        <f>SUM(I28:I29)</f>
        <v>1948648</v>
      </c>
      <c r="J30" s="56"/>
    </row>
    <row r="31" spans="1:10" ht="21.75" thickTop="1">
      <c r="A31" s="56"/>
      <c r="B31" s="56"/>
      <c r="C31" s="56"/>
      <c r="D31" s="56"/>
      <c r="E31" s="56"/>
      <c r="F31" s="56"/>
      <c r="G31" s="56"/>
      <c r="H31" s="56"/>
      <c r="I31" s="79"/>
      <c r="J31" s="56"/>
    </row>
    <row r="32" spans="1:10" ht="21">
      <c r="A32" s="56" t="s">
        <v>24</v>
      </c>
      <c r="B32" s="56"/>
      <c r="C32" s="56"/>
      <c r="D32" s="56"/>
      <c r="E32" s="80"/>
      <c r="F32" s="80"/>
      <c r="G32" s="80">
        <f>TRUNC(ROUND(G30/G33,5),4)</f>
        <v>11.612</v>
      </c>
      <c r="H32" s="56"/>
      <c r="I32" s="80">
        <f>(I30/I33)</f>
        <v>11.462635294117646</v>
      </c>
      <c r="J32" s="56"/>
    </row>
    <row r="33" spans="1:10" ht="21">
      <c r="A33" s="56" t="s">
        <v>109</v>
      </c>
      <c r="B33" s="56"/>
      <c r="C33" s="56"/>
      <c r="D33" s="56"/>
      <c r="E33" s="81"/>
      <c r="F33" s="81"/>
      <c r="G33" s="81">
        <v>170000</v>
      </c>
      <c r="H33" s="56"/>
      <c r="I33" s="81">
        <v>170000</v>
      </c>
      <c r="J33" s="56"/>
    </row>
    <row r="34" spans="1:10" ht="21">
      <c r="A34" s="56"/>
      <c r="B34" s="56"/>
      <c r="C34" s="56"/>
      <c r="D34" s="56"/>
      <c r="E34" s="81"/>
      <c r="F34" s="81"/>
      <c r="G34" s="81"/>
      <c r="H34" s="56"/>
      <c r="I34" s="81"/>
      <c r="J34" s="56"/>
    </row>
    <row r="35" spans="1:10" ht="21">
      <c r="A35" s="82"/>
      <c r="B35" s="82"/>
      <c r="C35" s="82"/>
      <c r="D35" s="82"/>
      <c r="E35" s="81"/>
      <c r="F35" s="81"/>
      <c r="G35" s="81"/>
      <c r="H35" s="56"/>
      <c r="I35" s="81"/>
      <c r="J35" s="56"/>
    </row>
    <row r="36" spans="1:10" ht="21">
      <c r="A36" s="119" t="s">
        <v>82</v>
      </c>
      <c r="B36" s="119"/>
      <c r="C36" s="119"/>
      <c r="D36" s="119"/>
      <c r="E36" s="81"/>
      <c r="F36" s="81"/>
      <c r="G36" s="81"/>
      <c r="H36" s="56"/>
      <c r="J36" s="56"/>
    </row>
    <row r="37" spans="1:10" ht="21">
      <c r="A37" s="118" t="s">
        <v>83</v>
      </c>
      <c r="B37" s="118"/>
      <c r="C37" s="118"/>
      <c r="D37" s="118"/>
      <c r="E37" s="81"/>
      <c r="F37" s="81"/>
      <c r="G37" s="81"/>
      <c r="H37" s="56"/>
      <c r="J37" s="56"/>
    </row>
    <row r="38" spans="1:10" ht="21">
      <c r="A38" s="72"/>
      <c r="B38" s="72"/>
      <c r="C38" s="72"/>
      <c r="D38" s="72"/>
      <c r="E38" s="81"/>
      <c r="F38" s="81"/>
      <c r="G38" s="81"/>
      <c r="H38" s="56"/>
      <c r="J38" s="56"/>
    </row>
    <row r="39" spans="1:10" ht="21">
      <c r="A39" s="56" t="s">
        <v>25</v>
      </c>
      <c r="B39" s="56"/>
      <c r="C39" s="56"/>
      <c r="D39" s="56"/>
      <c r="E39" s="81"/>
      <c r="F39" s="81"/>
      <c r="G39" s="81"/>
      <c r="H39" s="56"/>
      <c r="I39" s="81"/>
      <c r="J39" s="56"/>
    </row>
    <row r="40" spans="1:10" ht="21">
      <c r="A40" s="56"/>
      <c r="B40" s="56"/>
      <c r="C40" s="56"/>
      <c r="D40" s="56"/>
      <c r="E40" s="81"/>
      <c r="F40" s="81"/>
      <c r="G40" s="81"/>
      <c r="H40" s="56"/>
      <c r="I40" s="81"/>
      <c r="J40" s="56"/>
    </row>
    <row r="41" spans="1:10" ht="21">
      <c r="A41" s="56"/>
      <c r="B41" s="56"/>
      <c r="C41" s="56"/>
      <c r="D41" s="56"/>
      <c r="E41" s="80"/>
      <c r="F41" s="80"/>
      <c r="G41" s="80"/>
      <c r="H41" s="80"/>
      <c r="I41" s="80"/>
      <c r="J41" s="56"/>
    </row>
    <row r="42" spans="1:10" ht="21">
      <c r="A42" s="118"/>
      <c r="B42" s="118"/>
      <c r="C42" s="118"/>
      <c r="D42" s="118"/>
      <c r="E42" s="80"/>
      <c r="F42" s="80"/>
      <c r="G42" s="80"/>
      <c r="H42" s="80"/>
      <c r="I42" s="80"/>
      <c r="J42" s="56"/>
    </row>
    <row r="43" spans="1:10" ht="21">
      <c r="A43" s="118"/>
      <c r="B43" s="118"/>
      <c r="C43" s="118"/>
      <c r="D43" s="118"/>
      <c r="E43" s="80"/>
      <c r="F43" s="80"/>
      <c r="G43" s="80"/>
      <c r="H43" s="80"/>
      <c r="I43" s="80"/>
      <c r="J43" s="56"/>
    </row>
  </sheetData>
  <mergeCells count="5">
    <mergeCell ref="A2:I2"/>
    <mergeCell ref="A42:D42"/>
    <mergeCell ref="A43:D43"/>
    <mergeCell ref="A36:D36"/>
    <mergeCell ref="A37:D37"/>
  </mergeCells>
  <pageMargins left="0.90551181102362199" right="0.511811023622047" top="0.511811023622047" bottom="0.59055118110236204" header="0.118110236220472" footer="0.118110236220472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zoomScaleSheetLayoutView="100" workbookViewId="0">
      <selection activeCell="F21" sqref="F21"/>
    </sheetView>
  </sheetViews>
  <sheetFormatPr defaultColWidth="9" defaultRowHeight="21"/>
  <cols>
    <col min="1" max="2" width="9" style="55"/>
    <col min="3" max="3" width="8.28515625" style="55" customWidth="1"/>
    <col min="4" max="4" width="5.140625" style="55" customWidth="1"/>
    <col min="5" max="5" width="6.42578125" style="55" customWidth="1"/>
    <col min="6" max="6" width="8" style="55" customWidth="1"/>
    <col min="7" max="7" width="1.28515625" style="55" customWidth="1"/>
    <col min="8" max="8" width="19.5703125" style="55" customWidth="1"/>
    <col min="9" max="9" width="1.85546875" style="55" customWidth="1"/>
    <col min="10" max="10" width="22.140625" style="55" customWidth="1"/>
    <col min="11" max="16384" width="9" style="55"/>
  </cols>
  <sheetData>
    <row r="1" spans="1:11">
      <c r="J1" s="55">
        <v>4</v>
      </c>
    </row>
    <row r="2" spans="1:11">
      <c r="A2" s="117" t="s">
        <v>80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>
      <c r="A3" s="57" t="s">
        <v>84</v>
      </c>
      <c r="B3" s="57"/>
      <c r="C3" s="57"/>
      <c r="D3" s="57"/>
      <c r="E3" s="68"/>
      <c r="F3" s="57"/>
      <c r="G3" s="57"/>
      <c r="H3" s="57"/>
      <c r="I3" s="57"/>
      <c r="J3" s="57"/>
      <c r="K3" s="57"/>
    </row>
    <row r="4" spans="1:11">
      <c r="A4" s="57" t="s">
        <v>128</v>
      </c>
      <c r="B4" s="57"/>
      <c r="C4" s="57"/>
      <c r="D4" s="57"/>
      <c r="E4" s="68"/>
      <c r="F4" s="57"/>
      <c r="G4" s="57"/>
      <c r="H4" s="57"/>
      <c r="I4" s="57"/>
      <c r="J4" s="57"/>
      <c r="K4" s="57"/>
    </row>
    <row r="5" spans="1:11">
      <c r="A5" s="57"/>
      <c r="B5" s="57"/>
      <c r="C5" s="57"/>
      <c r="D5" s="57"/>
      <c r="E5" s="57"/>
      <c r="F5" s="57"/>
      <c r="G5" s="57"/>
      <c r="H5" s="57"/>
      <c r="I5" s="58"/>
      <c r="J5" s="83" t="s">
        <v>27</v>
      </c>
      <c r="K5" s="56"/>
    </row>
    <row r="6" spans="1:11">
      <c r="A6" s="84"/>
      <c r="B6" s="84"/>
      <c r="C6" s="84"/>
      <c r="D6" s="84"/>
      <c r="E6" s="84"/>
      <c r="F6" s="121" t="s">
        <v>0</v>
      </c>
      <c r="G6" s="124" t="s">
        <v>123</v>
      </c>
      <c r="H6" s="124"/>
      <c r="I6" s="85"/>
      <c r="J6" s="107" t="s">
        <v>130</v>
      </c>
      <c r="K6" s="56"/>
    </row>
    <row r="7" spans="1:11">
      <c r="A7" s="57"/>
      <c r="B7" s="57"/>
      <c r="C7" s="57"/>
      <c r="D7" s="57"/>
      <c r="E7" s="57"/>
      <c r="F7" s="122"/>
      <c r="G7" s="120" t="s">
        <v>129</v>
      </c>
      <c r="H7" s="120"/>
      <c r="I7" s="86"/>
      <c r="J7" s="108" t="s">
        <v>129</v>
      </c>
      <c r="K7" s="56"/>
    </row>
    <row r="8" spans="1:11">
      <c r="A8" s="58"/>
      <c r="B8" s="58"/>
      <c r="C8" s="58"/>
      <c r="D8" s="58"/>
      <c r="E8" s="58"/>
      <c r="F8" s="123"/>
      <c r="G8" s="125">
        <v>2025</v>
      </c>
      <c r="H8" s="125"/>
      <c r="I8" s="87"/>
      <c r="J8" s="98">
        <v>2025</v>
      </c>
      <c r="K8" s="56"/>
    </row>
    <row r="9" spans="1:11">
      <c r="A9" s="57"/>
      <c r="B9" s="57"/>
      <c r="C9" s="57"/>
      <c r="D9" s="57"/>
      <c r="E9" s="57"/>
      <c r="F9" s="67"/>
      <c r="G9" s="67"/>
      <c r="H9" s="67"/>
      <c r="I9" s="70"/>
      <c r="J9" s="88"/>
      <c r="K9" s="56"/>
    </row>
    <row r="10" spans="1:11">
      <c r="A10" s="71" t="s">
        <v>31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>
      <c r="A11" s="73" t="s">
        <v>32</v>
      </c>
      <c r="B11" s="56"/>
      <c r="C11" s="56"/>
      <c r="D11" s="56"/>
      <c r="E11" s="56"/>
      <c r="F11" s="72">
        <v>11</v>
      </c>
      <c r="G11" s="72"/>
      <c r="H11" s="81">
        <v>26550</v>
      </c>
      <c r="I11" s="56"/>
      <c r="J11" s="77">
        <v>79688</v>
      </c>
      <c r="K11" s="56"/>
    </row>
    <row r="12" spans="1:11">
      <c r="A12" s="73" t="s">
        <v>33</v>
      </c>
      <c r="B12" s="56"/>
      <c r="C12" s="56"/>
      <c r="D12" s="56"/>
      <c r="E12" s="56"/>
      <c r="F12" s="72">
        <v>11</v>
      </c>
      <c r="G12" s="72"/>
      <c r="H12" s="81">
        <v>19</v>
      </c>
      <c r="I12" s="56"/>
      <c r="J12" s="77">
        <v>131</v>
      </c>
      <c r="K12" s="56"/>
    </row>
    <row r="13" spans="1:11">
      <c r="A13" s="73" t="s">
        <v>34</v>
      </c>
      <c r="B13" s="56"/>
      <c r="C13" s="56"/>
      <c r="D13" s="56"/>
      <c r="E13" s="56"/>
      <c r="F13" s="56"/>
      <c r="G13" s="56"/>
      <c r="H13" s="89">
        <v>356</v>
      </c>
      <c r="I13" s="56"/>
      <c r="J13" s="77">
        <v>541</v>
      </c>
      <c r="K13" s="56"/>
    </row>
    <row r="14" spans="1:11">
      <c r="A14" s="71" t="s">
        <v>35</v>
      </c>
      <c r="B14" s="56"/>
      <c r="C14" s="56"/>
      <c r="D14" s="56"/>
      <c r="E14" s="56"/>
      <c r="F14" s="56"/>
      <c r="G14" s="56"/>
      <c r="H14" s="75">
        <f>SUM(H11:H13)</f>
        <v>26925</v>
      </c>
      <c r="I14" s="56"/>
      <c r="J14" s="76">
        <f>SUM(J11:J13)</f>
        <v>80360</v>
      </c>
      <c r="K14" s="56"/>
    </row>
    <row r="15" spans="1:11">
      <c r="A15" s="71" t="s">
        <v>36</v>
      </c>
      <c r="B15" s="56"/>
      <c r="C15" s="56"/>
      <c r="D15" s="56"/>
      <c r="E15" s="56"/>
      <c r="F15" s="56"/>
      <c r="G15" s="56"/>
      <c r="H15" s="56"/>
      <c r="I15" s="56"/>
      <c r="J15" s="81"/>
      <c r="K15" s="56"/>
    </row>
    <row r="16" spans="1:11">
      <c r="A16" s="56" t="s">
        <v>37</v>
      </c>
      <c r="B16" s="56"/>
      <c r="C16" s="56"/>
      <c r="D16" s="56"/>
      <c r="E16" s="56"/>
      <c r="F16" s="72"/>
      <c r="G16" s="72"/>
      <c r="H16" s="81">
        <v>6436</v>
      </c>
      <c r="I16" s="56"/>
      <c r="J16" s="77">
        <v>19213</v>
      </c>
      <c r="K16" s="56"/>
    </row>
    <row r="17" spans="1:11">
      <c r="A17" s="90" t="s">
        <v>38</v>
      </c>
      <c r="B17" s="56"/>
      <c r="C17" s="56"/>
      <c r="D17" s="56"/>
      <c r="E17" s="56"/>
      <c r="F17" s="72">
        <v>11</v>
      </c>
      <c r="G17" s="72"/>
      <c r="H17" s="81">
        <v>1048</v>
      </c>
      <c r="I17" s="56"/>
      <c r="J17" s="77">
        <v>3100</v>
      </c>
      <c r="K17" s="56"/>
    </row>
    <row r="18" spans="1:11">
      <c r="A18" s="73" t="s">
        <v>94</v>
      </c>
      <c r="B18" s="56"/>
      <c r="C18" s="56"/>
      <c r="D18" s="56"/>
      <c r="E18" s="56"/>
      <c r="F18" s="72">
        <v>11</v>
      </c>
      <c r="G18" s="72"/>
      <c r="H18" s="81">
        <v>314</v>
      </c>
      <c r="I18" s="56"/>
      <c r="J18" s="77">
        <v>930</v>
      </c>
      <c r="K18" s="56"/>
    </row>
    <row r="19" spans="1:11">
      <c r="A19" s="73" t="s">
        <v>39</v>
      </c>
      <c r="B19" s="56"/>
      <c r="C19" s="56"/>
      <c r="D19" s="56"/>
      <c r="E19" s="56"/>
      <c r="F19" s="72"/>
      <c r="G19" s="72"/>
      <c r="H19" s="81">
        <v>316</v>
      </c>
      <c r="I19" s="56"/>
      <c r="J19" s="77">
        <v>990</v>
      </c>
      <c r="K19" s="56"/>
    </row>
    <row r="20" spans="1:11">
      <c r="A20" s="73" t="s">
        <v>40</v>
      </c>
      <c r="B20" s="56"/>
      <c r="C20" s="56"/>
      <c r="D20" s="56"/>
      <c r="E20" s="56"/>
      <c r="F20" s="72">
        <v>11</v>
      </c>
      <c r="G20" s="72"/>
      <c r="H20" s="81">
        <v>1414</v>
      </c>
      <c r="I20" s="56"/>
      <c r="J20" s="77">
        <v>4202</v>
      </c>
      <c r="K20" s="56"/>
    </row>
    <row r="21" spans="1:11">
      <c r="A21" s="73" t="s">
        <v>41</v>
      </c>
      <c r="B21" s="56"/>
      <c r="C21" s="56"/>
      <c r="D21" s="56"/>
      <c r="E21" s="56"/>
      <c r="F21" s="72"/>
      <c r="G21" s="72"/>
      <c r="H21" s="81">
        <v>119</v>
      </c>
      <c r="I21" s="56"/>
      <c r="J21" s="77">
        <v>292</v>
      </c>
      <c r="K21" s="56"/>
    </row>
    <row r="22" spans="1:11">
      <c r="A22" s="73" t="s">
        <v>42</v>
      </c>
      <c r="B22" s="56"/>
      <c r="C22" s="56"/>
      <c r="D22" s="56"/>
      <c r="E22" s="56"/>
      <c r="F22" s="56"/>
      <c r="G22" s="56"/>
      <c r="H22" s="91">
        <v>2809</v>
      </c>
      <c r="I22" s="56"/>
      <c r="J22" s="75">
        <v>8035</v>
      </c>
      <c r="K22" s="56"/>
    </row>
    <row r="23" spans="1:11">
      <c r="A23" s="71" t="s">
        <v>43</v>
      </c>
      <c r="B23" s="56"/>
      <c r="C23" s="56"/>
      <c r="D23" s="56"/>
      <c r="E23" s="56"/>
      <c r="F23" s="72"/>
      <c r="G23" s="72"/>
      <c r="H23" s="92">
        <f>SUM(H16:H22)</f>
        <v>12456</v>
      </c>
      <c r="I23" s="56"/>
      <c r="J23" s="76">
        <f>SUM(J16:J22)</f>
        <v>36762</v>
      </c>
      <c r="K23" s="56"/>
    </row>
    <row r="24" spans="1:11">
      <c r="A24" s="57" t="s">
        <v>44</v>
      </c>
      <c r="B24" s="56"/>
      <c r="C24" s="56"/>
      <c r="D24" s="56"/>
      <c r="E24" s="56"/>
      <c r="F24" s="56"/>
      <c r="G24" s="56"/>
      <c r="H24" s="93">
        <f>SUM(H14-H23)</f>
        <v>14469</v>
      </c>
      <c r="I24" s="56"/>
      <c r="J24" s="76">
        <f>SUM(J14-J23)</f>
        <v>43598</v>
      </c>
      <c r="K24" s="56"/>
    </row>
    <row r="25" spans="1:11">
      <c r="A25" s="57" t="s">
        <v>45</v>
      </c>
      <c r="B25" s="56"/>
      <c r="C25" s="56"/>
      <c r="D25" s="56"/>
      <c r="E25" s="56"/>
      <c r="F25" s="72"/>
      <c r="G25" s="72"/>
      <c r="H25" s="72"/>
      <c r="I25" s="74"/>
      <c r="J25" s="116"/>
      <c r="K25" s="56"/>
    </row>
    <row r="26" spans="1:11">
      <c r="A26" s="73" t="s">
        <v>46</v>
      </c>
      <c r="B26" s="56"/>
      <c r="C26" s="56"/>
      <c r="D26" s="56"/>
      <c r="E26" s="56"/>
      <c r="F26" s="72" t="s">
        <v>102</v>
      </c>
      <c r="G26" s="72"/>
      <c r="H26" s="89">
        <v>5071</v>
      </c>
      <c r="I26" s="74"/>
      <c r="J26" s="75">
        <v>14104</v>
      </c>
      <c r="K26" s="56"/>
    </row>
    <row r="27" spans="1:11">
      <c r="A27" s="57" t="s">
        <v>47</v>
      </c>
      <c r="B27" s="56"/>
      <c r="C27" s="56"/>
      <c r="D27" s="56"/>
      <c r="E27" s="56"/>
      <c r="F27" s="72"/>
      <c r="G27" s="72"/>
      <c r="H27" s="81">
        <f>SUM(H26:H26)</f>
        <v>5071</v>
      </c>
      <c r="I27" s="74"/>
      <c r="J27" s="76">
        <f>SUM(J26:J26)</f>
        <v>14104</v>
      </c>
      <c r="K27" s="56"/>
    </row>
    <row r="28" spans="1:11" ht="21.75" thickBot="1">
      <c r="A28" s="57" t="s">
        <v>48</v>
      </c>
      <c r="B28" s="56"/>
      <c r="C28" s="56"/>
      <c r="D28" s="56"/>
      <c r="E28" s="56"/>
      <c r="F28" s="56"/>
      <c r="G28" s="56"/>
      <c r="H28" s="115">
        <f>SUM(H24,H27)</f>
        <v>19540</v>
      </c>
      <c r="I28" s="56"/>
      <c r="J28" s="94">
        <f>SUM(J24,J27)</f>
        <v>57702</v>
      </c>
      <c r="K28" s="56"/>
    </row>
    <row r="29" spans="1:11" ht="21.75" thickTop="1">
      <c r="A29" s="57"/>
      <c r="B29" s="56"/>
      <c r="C29" s="56"/>
      <c r="D29" s="56"/>
      <c r="E29" s="56"/>
      <c r="F29" s="56"/>
      <c r="G29" s="56"/>
      <c r="H29" s="56"/>
      <c r="I29" s="56"/>
      <c r="J29" s="1"/>
      <c r="K29" s="56"/>
    </row>
    <row r="30" spans="1:11">
      <c r="A30" s="57"/>
      <c r="B30" s="56"/>
      <c r="C30" s="56"/>
      <c r="D30" s="56"/>
      <c r="E30" s="56"/>
      <c r="H30" s="120" t="s">
        <v>28</v>
      </c>
      <c r="I30" s="120"/>
      <c r="J30" s="120"/>
      <c r="K30" s="56"/>
    </row>
    <row r="31" spans="1:11">
      <c r="A31" s="57"/>
      <c r="B31" s="56"/>
      <c r="C31" s="56"/>
      <c r="D31" s="56"/>
      <c r="E31" s="56"/>
      <c r="H31" s="120" t="s">
        <v>110</v>
      </c>
      <c r="I31" s="120"/>
      <c r="J31" s="120"/>
      <c r="K31" s="56"/>
    </row>
    <row r="32" spans="1:11">
      <c r="A32" s="57"/>
      <c r="B32" s="56"/>
      <c r="C32" s="56"/>
      <c r="D32" s="56"/>
      <c r="E32" s="56"/>
      <c r="I32" s="56"/>
      <c r="J32" s="1"/>
      <c r="K32" s="56"/>
    </row>
    <row r="33" spans="1:11">
      <c r="A33" s="57"/>
      <c r="B33" s="56"/>
      <c r="C33" s="56"/>
      <c r="D33" s="56"/>
      <c r="E33" s="56"/>
      <c r="I33" s="56"/>
      <c r="J33" s="1"/>
      <c r="K33" s="56"/>
    </row>
    <row r="34" spans="1:11">
      <c r="A34" s="57"/>
      <c r="B34" s="56"/>
      <c r="C34" s="56"/>
      <c r="D34" s="56"/>
      <c r="E34" s="56"/>
      <c r="F34" s="56"/>
      <c r="G34" s="56"/>
      <c r="H34" s="56"/>
      <c r="I34" s="56"/>
      <c r="J34" s="1"/>
      <c r="K34" s="56"/>
    </row>
    <row r="35" spans="1:11">
      <c r="A35" s="57"/>
      <c r="B35" s="56"/>
      <c r="C35" s="56"/>
      <c r="D35" s="56"/>
      <c r="E35" s="56"/>
      <c r="F35" s="56"/>
      <c r="G35" s="56"/>
      <c r="H35" s="56"/>
      <c r="I35" s="56"/>
      <c r="J35" s="1"/>
      <c r="K35" s="56"/>
    </row>
    <row r="36" spans="1:11">
      <c r="A36" s="57"/>
      <c r="B36" s="56"/>
      <c r="C36" s="56"/>
      <c r="D36" s="56"/>
      <c r="E36" s="56"/>
      <c r="F36" s="56"/>
      <c r="G36" s="56"/>
      <c r="H36" s="56"/>
      <c r="I36" s="56"/>
      <c r="J36" s="1"/>
      <c r="K36" s="56"/>
    </row>
    <row r="37" spans="1:11">
      <c r="A37" s="57"/>
      <c r="B37" s="56"/>
      <c r="C37" s="56"/>
      <c r="D37" s="56"/>
      <c r="E37" s="56"/>
      <c r="I37" s="56"/>
      <c r="J37" s="1"/>
      <c r="K37" s="56"/>
    </row>
    <row r="38" spans="1:11">
      <c r="A38" s="56" t="s">
        <v>25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</row>
  </sheetData>
  <mergeCells count="7">
    <mergeCell ref="H30:J30"/>
    <mergeCell ref="H31:J31"/>
    <mergeCell ref="F6:F8"/>
    <mergeCell ref="A2:K2"/>
    <mergeCell ref="G6:H6"/>
    <mergeCell ref="G7:H7"/>
    <mergeCell ref="G8:H8"/>
  </mergeCells>
  <pageMargins left="0.90551181102362199" right="0.59055118110236204" top="0.511811023622047" bottom="0.59055118110236204" header="0.118110236220472" footer="0.118110236220472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zoomScaleSheetLayoutView="100" workbookViewId="0">
      <selection activeCell="M28" sqref="M28"/>
    </sheetView>
  </sheetViews>
  <sheetFormatPr defaultColWidth="9" defaultRowHeight="23.25"/>
  <cols>
    <col min="1" max="3" width="9" style="96"/>
    <col min="4" max="4" width="17.85546875" style="96" customWidth="1"/>
    <col min="5" max="5" width="9.28515625" style="96" customWidth="1"/>
    <col min="6" max="6" width="9" style="96"/>
    <col min="7" max="7" width="7.28515625" style="96" customWidth="1"/>
    <col min="8" max="8" width="16.5703125" style="96" customWidth="1"/>
    <col min="9" max="16384" width="9" style="96"/>
  </cols>
  <sheetData>
    <row r="1" spans="1:9">
      <c r="H1" s="55">
        <v>5</v>
      </c>
    </row>
    <row r="2" spans="1:9" s="55" customFormat="1" ht="21">
      <c r="A2" s="117" t="s">
        <v>80</v>
      </c>
      <c r="B2" s="117"/>
      <c r="C2" s="117"/>
      <c r="D2" s="117"/>
      <c r="E2" s="117"/>
      <c r="F2" s="117"/>
      <c r="G2" s="117"/>
      <c r="H2" s="117"/>
      <c r="I2" s="117"/>
    </row>
    <row r="3" spans="1:9" s="55" customFormat="1" ht="21">
      <c r="A3" s="97" t="s">
        <v>85</v>
      </c>
      <c r="B3" s="57"/>
      <c r="C3" s="57"/>
      <c r="D3" s="57"/>
      <c r="E3" s="68"/>
      <c r="F3" s="57"/>
      <c r="G3" s="57"/>
      <c r="H3" s="57"/>
      <c r="I3" s="57"/>
    </row>
    <row r="4" spans="1:9">
      <c r="A4" s="57" t="s">
        <v>131</v>
      </c>
      <c r="B4" s="57"/>
      <c r="C4" s="57"/>
      <c r="D4" s="57"/>
      <c r="E4" s="68"/>
      <c r="F4" s="57"/>
      <c r="G4" s="57"/>
      <c r="H4" s="57"/>
    </row>
    <row r="5" spans="1:9">
      <c r="A5" s="58"/>
      <c r="B5" s="58"/>
      <c r="C5" s="58"/>
      <c r="D5" s="58"/>
      <c r="E5" s="58"/>
      <c r="F5" s="58"/>
      <c r="G5" s="83"/>
      <c r="H5" s="83" t="s">
        <v>27</v>
      </c>
    </row>
    <row r="6" spans="1:9">
      <c r="A6" s="58"/>
      <c r="B6" s="58"/>
      <c r="C6" s="58"/>
      <c r="D6" s="58"/>
      <c r="E6" s="58"/>
      <c r="F6" s="62" t="s">
        <v>0</v>
      </c>
      <c r="G6" s="87"/>
      <c r="H6" s="98">
        <v>2025</v>
      </c>
    </row>
    <row r="7" spans="1:9">
      <c r="A7" s="57"/>
      <c r="B7" s="57"/>
      <c r="C7" s="57"/>
      <c r="D7" s="57"/>
      <c r="E7" s="57"/>
      <c r="F7" s="67"/>
      <c r="G7" s="70"/>
      <c r="H7" s="69"/>
    </row>
    <row r="8" spans="1:9">
      <c r="A8" s="71" t="s">
        <v>135</v>
      </c>
      <c r="B8" s="56"/>
      <c r="C8" s="56"/>
      <c r="D8" s="56"/>
      <c r="E8" s="56"/>
      <c r="F8" s="56"/>
      <c r="G8" s="56"/>
      <c r="H8" s="56"/>
    </row>
    <row r="9" spans="1:9">
      <c r="A9" s="56" t="s">
        <v>100</v>
      </c>
      <c r="B9" s="56"/>
      <c r="C9" s="56"/>
      <c r="D9" s="56"/>
      <c r="E9" s="56"/>
      <c r="F9" s="56"/>
      <c r="G9" s="56"/>
      <c r="H9" s="1">
        <f>'4'!J24</f>
        <v>43598</v>
      </c>
    </row>
    <row r="10" spans="1:9">
      <c r="A10" s="56" t="s">
        <v>45</v>
      </c>
      <c r="B10" s="56"/>
      <c r="C10" s="56"/>
      <c r="D10" s="56"/>
      <c r="E10" s="56"/>
      <c r="F10" s="56"/>
      <c r="G10" s="56"/>
      <c r="H10" s="2">
        <f>'4'!J27</f>
        <v>14104</v>
      </c>
    </row>
    <row r="11" spans="1:9">
      <c r="A11" s="71" t="s">
        <v>48</v>
      </c>
      <c r="B11" s="56"/>
      <c r="C11" s="56"/>
      <c r="D11" s="56"/>
      <c r="E11" s="56"/>
      <c r="F11" s="56"/>
      <c r="G11" s="56"/>
      <c r="H11" s="1">
        <f>SUM(H9:H10)</f>
        <v>57702</v>
      </c>
    </row>
    <row r="12" spans="1:9">
      <c r="A12" s="71" t="s">
        <v>95</v>
      </c>
      <c r="B12" s="56"/>
      <c r="C12" s="56"/>
      <c r="D12" s="56"/>
      <c r="E12" s="56"/>
      <c r="F12" s="72">
        <v>10</v>
      </c>
      <c r="G12" s="56"/>
      <c r="H12" s="2">
        <v>-32300</v>
      </c>
    </row>
    <row r="13" spans="1:9">
      <c r="A13" s="71" t="s">
        <v>49</v>
      </c>
      <c r="B13" s="56"/>
      <c r="C13" s="56"/>
      <c r="D13" s="56"/>
      <c r="E13" s="56"/>
      <c r="F13" s="56"/>
      <c r="G13" s="56"/>
      <c r="H13" s="1">
        <f>SUM(H11:H12)</f>
        <v>25402</v>
      </c>
    </row>
    <row r="14" spans="1:9">
      <c r="A14" s="56" t="s">
        <v>50</v>
      </c>
      <c r="B14" s="56"/>
      <c r="C14" s="56"/>
      <c r="D14" s="56"/>
      <c r="E14" s="56"/>
      <c r="F14" s="56"/>
      <c r="G14" s="56"/>
      <c r="H14" s="2">
        <f>+'3'!I30</f>
        <v>1948648</v>
      </c>
    </row>
    <row r="15" spans="1:9" ht="24" thickBot="1">
      <c r="A15" s="71" t="s">
        <v>51</v>
      </c>
      <c r="B15" s="56"/>
      <c r="C15" s="56"/>
      <c r="D15" s="56"/>
      <c r="E15" s="56"/>
      <c r="F15" s="56"/>
      <c r="G15" s="56"/>
      <c r="H15" s="100">
        <f>SUM(H13:H14)</f>
        <v>1974050</v>
      </c>
      <c r="I15" s="113">
        <f>+H15-'3'!G30</f>
        <v>0</v>
      </c>
    </row>
    <row r="16" spans="1:9" ht="24" thickTop="1">
      <c r="A16" s="56"/>
      <c r="B16" s="56"/>
      <c r="C16" s="56"/>
      <c r="D16" s="56"/>
      <c r="E16" s="56"/>
      <c r="F16" s="56"/>
      <c r="G16" s="56"/>
      <c r="H16" s="56"/>
    </row>
    <row r="17" spans="1:8">
      <c r="A17" s="56"/>
      <c r="B17" s="56"/>
      <c r="C17" s="56"/>
      <c r="D17" s="56"/>
      <c r="E17" s="56"/>
      <c r="G17" s="56"/>
      <c r="H17" s="95" t="s">
        <v>28</v>
      </c>
    </row>
    <row r="18" spans="1:8">
      <c r="A18" s="56"/>
      <c r="B18" s="56"/>
      <c r="C18" s="56"/>
      <c r="D18" s="56"/>
      <c r="E18" s="56"/>
      <c r="G18" s="56"/>
      <c r="H18" s="95" t="s">
        <v>29</v>
      </c>
    </row>
    <row r="19" spans="1:8">
      <c r="A19" s="56"/>
      <c r="B19" s="56"/>
      <c r="C19" s="56"/>
      <c r="D19" s="56"/>
      <c r="E19" s="56"/>
      <c r="F19" s="56"/>
      <c r="G19" s="56"/>
      <c r="H19" s="56"/>
    </row>
    <row r="20" spans="1:8">
      <c r="A20" s="56"/>
      <c r="B20" s="56"/>
      <c r="C20" s="56"/>
      <c r="D20" s="56"/>
      <c r="E20" s="56"/>
      <c r="F20" s="56"/>
      <c r="G20" s="56"/>
      <c r="H20" s="56"/>
    </row>
    <row r="21" spans="1:8">
      <c r="A21" s="56"/>
      <c r="B21" s="56"/>
      <c r="C21" s="56"/>
      <c r="D21" s="56"/>
      <c r="E21" s="56"/>
      <c r="F21" s="56"/>
      <c r="G21" s="56"/>
      <c r="H21" s="56"/>
    </row>
    <row r="22" spans="1:8">
      <c r="A22" s="56"/>
      <c r="B22" s="56"/>
      <c r="C22" s="56"/>
      <c r="D22" s="56"/>
      <c r="E22" s="56"/>
      <c r="F22" s="56"/>
      <c r="G22" s="56"/>
      <c r="H22" s="56"/>
    </row>
    <row r="23" spans="1:8">
      <c r="A23" s="56"/>
      <c r="B23" s="56"/>
      <c r="C23" s="56"/>
      <c r="D23" s="56"/>
      <c r="E23" s="56"/>
      <c r="G23" s="56"/>
      <c r="H23" s="56"/>
    </row>
    <row r="24" spans="1:8">
      <c r="A24" s="56"/>
      <c r="B24" s="56"/>
      <c r="C24" s="56"/>
      <c r="D24" s="56"/>
      <c r="E24" s="56"/>
      <c r="G24" s="56"/>
      <c r="H24" s="56"/>
    </row>
    <row r="25" spans="1:8">
      <c r="A25" s="56"/>
      <c r="B25" s="56"/>
      <c r="C25" s="56"/>
      <c r="D25" s="56"/>
      <c r="E25" s="56"/>
      <c r="G25" s="56"/>
      <c r="H25" s="56"/>
    </row>
    <row r="26" spans="1:8">
      <c r="A26" s="56"/>
      <c r="B26" s="56"/>
      <c r="C26" s="56"/>
      <c r="D26" s="56"/>
      <c r="E26" s="56"/>
      <c r="G26" s="56"/>
      <c r="H26" s="56"/>
    </row>
    <row r="27" spans="1:8">
      <c r="A27" s="56"/>
      <c r="B27" s="56"/>
      <c r="C27" s="56"/>
      <c r="D27" s="56"/>
      <c r="E27" s="56"/>
      <c r="G27" s="56"/>
      <c r="H27" s="56"/>
    </row>
    <row r="28" spans="1:8">
      <c r="A28" s="56"/>
      <c r="B28" s="56"/>
      <c r="C28" s="56"/>
      <c r="D28" s="56"/>
      <c r="E28" s="56"/>
      <c r="G28" s="56"/>
      <c r="H28" s="56"/>
    </row>
    <row r="29" spans="1:8">
      <c r="A29" s="56"/>
      <c r="B29" s="56"/>
      <c r="C29" s="56"/>
      <c r="D29" s="56"/>
      <c r="E29" s="56"/>
      <c r="G29" s="56"/>
      <c r="H29" s="56"/>
    </row>
    <row r="30" spans="1:8">
      <c r="A30" s="56"/>
      <c r="B30" s="56"/>
      <c r="C30" s="56"/>
      <c r="D30" s="56"/>
      <c r="E30" s="56"/>
      <c r="G30" s="56"/>
      <c r="H30" s="56"/>
    </row>
    <row r="31" spans="1:8">
      <c r="A31" s="56"/>
      <c r="B31" s="56"/>
      <c r="C31" s="56"/>
      <c r="D31" s="56"/>
      <c r="E31" s="56"/>
      <c r="G31" s="56"/>
      <c r="H31" s="56"/>
    </row>
    <row r="32" spans="1:8">
      <c r="A32" s="56"/>
      <c r="B32" s="56"/>
      <c r="C32" s="56"/>
      <c r="D32" s="56"/>
      <c r="E32" s="56"/>
      <c r="G32" s="56"/>
      <c r="H32" s="56"/>
    </row>
    <row r="33" spans="1:8">
      <c r="A33" s="56"/>
      <c r="B33" s="56"/>
      <c r="C33" s="56"/>
      <c r="D33" s="56"/>
      <c r="E33" s="56"/>
      <c r="G33" s="56"/>
      <c r="H33" s="56"/>
    </row>
    <row r="34" spans="1:8">
      <c r="A34" s="56" t="s">
        <v>25</v>
      </c>
      <c r="B34" s="56"/>
      <c r="C34" s="56"/>
      <c r="D34" s="56"/>
      <c r="E34" s="56"/>
      <c r="F34" s="56"/>
      <c r="G34" s="56"/>
      <c r="H34" s="56"/>
    </row>
  </sheetData>
  <mergeCells count="1">
    <mergeCell ref="A2:I2"/>
  </mergeCells>
  <pageMargins left="0.90551181102362199" right="0.511811023622047" top="0.511811023622047" bottom="0.59055118110236204" header="0.118110236220472" footer="0.11811023622047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zoomScaleNormal="100" zoomScaleSheetLayoutView="75" workbookViewId="0">
      <selection activeCell="Q21" sqref="Q21"/>
    </sheetView>
  </sheetViews>
  <sheetFormatPr defaultColWidth="8" defaultRowHeight="21"/>
  <cols>
    <col min="1" max="1" width="2.42578125" style="16" customWidth="1"/>
    <col min="2" max="2" width="1.85546875" style="16" customWidth="1"/>
    <col min="3" max="3" width="27.42578125" style="16" customWidth="1"/>
    <col min="4" max="4" width="0.7109375" style="16" customWidth="1"/>
    <col min="5" max="5" width="16.5703125" style="13" customWidth="1"/>
    <col min="6" max="6" width="0.7109375" style="14" customWidth="1"/>
    <col min="7" max="7" width="21.85546875" style="14" customWidth="1"/>
    <col min="8" max="8" width="0.7109375" style="37" customWidth="1"/>
    <col min="9" max="9" width="13.85546875" style="37" customWidth="1"/>
    <col min="10" max="10" width="0.7109375" style="37" customWidth="1"/>
    <col min="11" max="11" width="13.85546875" style="37" customWidth="1"/>
    <col min="12" max="12" width="0.7109375" style="37" customWidth="1"/>
    <col min="13" max="13" width="13.85546875" style="37" customWidth="1"/>
    <col min="14" max="14" width="0.7109375" style="37" customWidth="1"/>
    <col min="15" max="15" width="13.85546875" style="37" customWidth="1"/>
    <col min="16" max="16" width="0.7109375" style="37" customWidth="1"/>
    <col min="17" max="17" width="13.85546875" style="37" customWidth="1"/>
    <col min="18" max="18" width="0.7109375" style="37" customWidth="1"/>
    <col min="19" max="19" width="14" style="37" customWidth="1"/>
    <col min="20" max="20" width="8" style="16"/>
    <col min="21" max="21" width="10.42578125" style="16" bestFit="1" customWidth="1"/>
    <col min="22" max="16384" width="8" style="16"/>
  </cols>
  <sheetData>
    <row r="1" spans="1:19" s="9" customFormat="1" ht="19.5" customHeight="1">
      <c r="A1" s="127" t="s">
        <v>86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8"/>
      <c r="P1" s="8"/>
      <c r="Q1" s="8"/>
      <c r="R1" s="8"/>
      <c r="S1" s="8"/>
    </row>
    <row r="2" spans="1:19" s="9" customFormat="1" ht="19.5" customHeight="1">
      <c r="A2" s="8" t="s">
        <v>87</v>
      </c>
      <c r="B2" s="8"/>
      <c r="C2" s="8"/>
      <c r="D2" s="8"/>
      <c r="E2" s="10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s="9" customFormat="1" ht="19.5" customHeight="1">
      <c r="A3" s="8" t="s">
        <v>126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t="21" customHeight="1">
      <c r="A4" s="11"/>
      <c r="B4" s="12"/>
      <c r="C4" s="12"/>
      <c r="D4" s="12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r="5" spans="1:19" ht="21" customHeight="1">
      <c r="A5" s="17" t="s">
        <v>96</v>
      </c>
      <c r="B5" s="17"/>
      <c r="C5" s="17"/>
      <c r="D5" s="17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ht="21" customHeight="1">
      <c r="A6" s="17"/>
      <c r="B6" s="17"/>
      <c r="C6" s="17"/>
      <c r="D6" s="17"/>
      <c r="H6" s="18"/>
      <c r="I6" s="128" t="s">
        <v>127</v>
      </c>
      <c r="J6" s="129"/>
      <c r="K6" s="129"/>
      <c r="L6" s="129"/>
      <c r="M6" s="129"/>
      <c r="N6" s="18"/>
      <c r="O6" s="128" t="s">
        <v>1</v>
      </c>
      <c r="P6" s="129"/>
      <c r="Q6" s="129"/>
      <c r="R6" s="129"/>
      <c r="S6" s="129"/>
    </row>
    <row r="7" spans="1:19" ht="21" customHeight="1">
      <c r="A7" s="17"/>
      <c r="B7" s="17"/>
      <c r="C7" s="17"/>
      <c r="D7" s="17"/>
      <c r="H7" s="18"/>
      <c r="I7" s="130" t="s">
        <v>118</v>
      </c>
      <c r="J7" s="130"/>
      <c r="K7" s="130"/>
      <c r="L7" s="130"/>
      <c r="M7" s="130"/>
      <c r="N7" s="112"/>
      <c r="O7" s="131" t="s">
        <v>30</v>
      </c>
      <c r="P7" s="131"/>
      <c r="Q7" s="131"/>
      <c r="R7" s="131"/>
      <c r="S7" s="131"/>
    </row>
    <row r="8" spans="1:19" ht="21" customHeight="1">
      <c r="A8" s="19"/>
      <c r="B8" s="19"/>
      <c r="C8" s="19"/>
      <c r="D8" s="19"/>
      <c r="E8" s="20"/>
      <c r="F8" s="21"/>
      <c r="G8" s="21"/>
      <c r="H8" s="22"/>
      <c r="I8" s="20"/>
      <c r="J8" s="22"/>
      <c r="K8" s="23" t="s">
        <v>93</v>
      </c>
      <c r="L8" s="22"/>
      <c r="M8" s="20" t="s">
        <v>52</v>
      </c>
      <c r="O8" s="20"/>
      <c r="P8" s="22"/>
      <c r="Q8" s="20"/>
      <c r="R8" s="22"/>
      <c r="S8" s="20" t="s">
        <v>52</v>
      </c>
    </row>
    <row r="9" spans="1:19" s="25" customFormat="1" ht="21" customHeight="1">
      <c r="A9" s="109" t="s">
        <v>53</v>
      </c>
      <c r="B9" s="106"/>
      <c r="C9" s="109"/>
      <c r="D9" s="109"/>
      <c r="E9" s="110" t="s">
        <v>54</v>
      </c>
      <c r="F9" s="111"/>
      <c r="G9" s="111" t="s">
        <v>55</v>
      </c>
      <c r="H9" s="111"/>
      <c r="I9" s="110" t="s">
        <v>56</v>
      </c>
      <c r="J9" s="111"/>
      <c r="K9" s="110" t="s">
        <v>57</v>
      </c>
      <c r="L9" s="111"/>
      <c r="M9" s="110" t="s">
        <v>58</v>
      </c>
      <c r="N9" s="111"/>
      <c r="O9" s="110" t="s">
        <v>56</v>
      </c>
      <c r="P9" s="111"/>
      <c r="Q9" s="110" t="s">
        <v>57</v>
      </c>
      <c r="R9" s="111"/>
      <c r="S9" s="110" t="s">
        <v>58</v>
      </c>
    </row>
    <row r="10" spans="1:19" ht="21" customHeight="1">
      <c r="A10" s="13"/>
      <c r="B10" s="13"/>
      <c r="C10" s="13"/>
      <c r="D10" s="11"/>
      <c r="G10" s="14" t="s">
        <v>59</v>
      </c>
      <c r="H10" s="14"/>
      <c r="I10" s="13" t="s">
        <v>97</v>
      </c>
      <c r="J10" s="14"/>
      <c r="K10" s="13" t="s">
        <v>97</v>
      </c>
      <c r="L10" s="14"/>
      <c r="M10" s="13" t="s">
        <v>60</v>
      </c>
      <c r="N10" s="14"/>
      <c r="O10" s="13" t="s">
        <v>97</v>
      </c>
      <c r="P10" s="14"/>
      <c r="Q10" s="13" t="s">
        <v>97</v>
      </c>
      <c r="R10" s="14"/>
      <c r="S10" s="13" t="s">
        <v>60</v>
      </c>
    </row>
    <row r="11" spans="1:19" ht="21" customHeight="1">
      <c r="A11" s="17" t="s">
        <v>111</v>
      </c>
      <c r="B11" s="13"/>
      <c r="C11" s="13"/>
      <c r="D11" s="11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21" customHeight="1">
      <c r="B12" s="16" t="s">
        <v>105</v>
      </c>
      <c r="D12" s="13"/>
      <c r="E12" s="13">
        <v>1251</v>
      </c>
      <c r="G12" s="26" t="s">
        <v>61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19">
      <c r="B13" s="126" t="s">
        <v>124</v>
      </c>
      <c r="C13" s="126"/>
      <c r="D13" s="126"/>
      <c r="E13" s="126"/>
      <c r="F13" s="126"/>
      <c r="G13" s="126"/>
      <c r="H13" s="18"/>
      <c r="I13" s="27">
        <v>1883044</v>
      </c>
      <c r="J13" s="27"/>
      <c r="K13" s="27">
        <f>'3'!G11</f>
        <v>1926000</v>
      </c>
      <c r="L13" s="27"/>
      <c r="M13" s="28">
        <f>IFERROR(ROUND(K13/$K$27*100,2),0)</f>
        <v>97.39</v>
      </c>
      <c r="N13" s="27"/>
      <c r="O13" s="27">
        <v>1882000</v>
      </c>
      <c r="P13" s="27"/>
      <c r="Q13" s="27">
        <v>1911000</v>
      </c>
      <c r="R13" s="27"/>
      <c r="S13" s="28">
        <f>IFERROR(ROUND(Q13/$Q$27*100,2),0)</f>
        <v>99.93</v>
      </c>
    </row>
    <row r="14" spans="1:19" ht="21" customHeight="1">
      <c r="A14" s="17" t="s">
        <v>112</v>
      </c>
      <c r="D14" s="13"/>
      <c r="G14" s="26"/>
      <c r="H14" s="18"/>
      <c r="I14" s="29">
        <f>SUM(I13)</f>
        <v>1883044</v>
      </c>
      <c r="J14" s="30"/>
      <c r="K14" s="29">
        <f>SUM(K13)</f>
        <v>1926000</v>
      </c>
      <c r="L14" s="30"/>
      <c r="M14" s="31">
        <f>SUM(M13)</f>
        <v>97.39</v>
      </c>
      <c r="N14" s="30"/>
      <c r="O14" s="29">
        <f>SUM(O13)</f>
        <v>1882000</v>
      </c>
      <c r="P14" s="30"/>
      <c r="Q14" s="29">
        <f>SUM(Q13)</f>
        <v>1911000</v>
      </c>
      <c r="R14" s="30"/>
      <c r="S14" s="31">
        <f>SUM(S13)</f>
        <v>99.93</v>
      </c>
    </row>
    <row r="15" spans="1:19" ht="21" customHeight="1">
      <c r="B15" s="16" t="s">
        <v>21</v>
      </c>
      <c r="D15" s="13"/>
      <c r="G15" s="26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19" ht="21" customHeight="1">
      <c r="D16" s="13"/>
      <c r="E16" s="110" t="s">
        <v>62</v>
      </c>
      <c r="F16" s="111"/>
      <c r="G16" s="110" t="s">
        <v>63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27" ht="21" customHeight="1">
      <c r="D17" s="13"/>
      <c r="G17" s="14" t="s">
        <v>60</v>
      </c>
      <c r="H17" s="18"/>
      <c r="I17" s="18"/>
      <c r="J17" s="18"/>
      <c r="K17" s="18"/>
      <c r="L17" s="18"/>
      <c r="M17" s="32"/>
      <c r="N17" s="18"/>
      <c r="O17" s="18"/>
      <c r="P17" s="18"/>
      <c r="Q17" s="18"/>
      <c r="R17" s="18"/>
      <c r="S17" s="32"/>
    </row>
    <row r="18" spans="1:27">
      <c r="A18" s="17" t="s">
        <v>119</v>
      </c>
      <c r="B18" s="17"/>
      <c r="C18" s="17"/>
      <c r="D18" s="13"/>
      <c r="G18" s="26"/>
      <c r="H18" s="18"/>
      <c r="I18" s="33"/>
      <c r="J18" s="33"/>
      <c r="K18" s="33"/>
      <c r="L18" s="34"/>
      <c r="M18" s="35"/>
      <c r="N18" s="18"/>
      <c r="O18" s="33"/>
      <c r="P18" s="33"/>
      <c r="Q18" s="33"/>
      <c r="R18" s="34"/>
      <c r="S18" s="36"/>
      <c r="U18" s="37"/>
      <c r="V18" s="37"/>
      <c r="Y18" s="38"/>
      <c r="Z18" s="38"/>
      <c r="AA18" s="38"/>
    </row>
    <row r="19" spans="1:27" ht="21" customHeight="1">
      <c r="A19" s="16" t="s">
        <v>120</v>
      </c>
      <c r="D19" s="13"/>
      <c r="H19" s="18"/>
      <c r="I19" s="34"/>
      <c r="J19" s="34"/>
      <c r="K19" s="34"/>
      <c r="L19" s="34"/>
      <c r="M19" s="39"/>
      <c r="N19" s="18"/>
      <c r="O19" s="34"/>
      <c r="P19" s="34"/>
      <c r="Q19" s="34"/>
      <c r="R19" s="34"/>
      <c r="S19" s="39"/>
      <c r="Y19" s="38"/>
      <c r="Z19" s="38"/>
      <c r="AA19" s="38"/>
    </row>
    <row r="20" spans="1:27" ht="21" customHeight="1">
      <c r="A20" s="17"/>
      <c r="B20" s="16" t="s">
        <v>121</v>
      </c>
      <c r="D20" s="13"/>
      <c r="E20" s="14" t="s">
        <v>79</v>
      </c>
      <c r="G20" s="14" t="s">
        <v>79</v>
      </c>
      <c r="H20" s="18"/>
      <c r="I20" s="27">
        <v>50000</v>
      </c>
      <c r="J20" s="27"/>
      <c r="K20" s="27">
        <v>50242</v>
      </c>
      <c r="L20" s="27"/>
      <c r="M20" s="28">
        <f>IFERROR(ROUND(K20/$K$27*100,2),0)</f>
        <v>2.54</v>
      </c>
      <c r="N20" s="27"/>
      <c r="O20" s="27">
        <v>0</v>
      </c>
      <c r="P20" s="27"/>
      <c r="Q20" s="27">
        <v>0</v>
      </c>
      <c r="R20" s="27"/>
      <c r="S20" s="27">
        <v>0</v>
      </c>
      <c r="Y20" s="38"/>
      <c r="Z20" s="38"/>
      <c r="AA20" s="38"/>
    </row>
    <row r="21" spans="1:27" ht="21" customHeight="1">
      <c r="A21" s="16" t="s">
        <v>125</v>
      </c>
      <c r="D21" s="13"/>
      <c r="G21" s="24"/>
      <c r="H21" s="24"/>
      <c r="I21" s="40"/>
      <c r="J21" s="41"/>
      <c r="K21" s="40"/>
      <c r="L21" s="40"/>
      <c r="M21" s="42"/>
      <c r="N21" s="18"/>
      <c r="O21" s="40"/>
      <c r="P21" s="41"/>
      <c r="Q21" s="40"/>
      <c r="R21" s="40"/>
      <c r="S21" s="42"/>
      <c r="Y21" s="38"/>
      <c r="Z21" s="38"/>
      <c r="AA21" s="38"/>
    </row>
    <row r="22" spans="1:27" ht="21" customHeight="1">
      <c r="A22" s="17"/>
      <c r="B22" s="16" t="s">
        <v>108</v>
      </c>
      <c r="D22" s="13"/>
      <c r="E22" s="43" t="s">
        <v>106</v>
      </c>
      <c r="G22" s="44">
        <v>0.55000000000000004</v>
      </c>
      <c r="H22" s="45"/>
      <c r="I22" s="27">
        <v>1305</v>
      </c>
      <c r="J22" s="27"/>
      <c r="K22" s="27">
        <v>1305</v>
      </c>
      <c r="L22" s="27"/>
      <c r="M22" s="28">
        <f>IFERROR(ROUND(K22/$K$27*100,2),0)</f>
        <v>7.0000000000000007E-2</v>
      </c>
      <c r="N22" s="27"/>
      <c r="O22" s="27">
        <v>0</v>
      </c>
      <c r="P22" s="27"/>
      <c r="Q22" s="27">
        <v>0</v>
      </c>
      <c r="R22" s="27"/>
      <c r="S22" s="28">
        <v>0</v>
      </c>
      <c r="Y22" s="38"/>
      <c r="Z22" s="38"/>
      <c r="AA22" s="38"/>
    </row>
    <row r="23" spans="1:27" ht="21" customHeight="1">
      <c r="A23" s="17"/>
      <c r="C23" s="16" t="s">
        <v>65</v>
      </c>
      <c r="D23" s="13"/>
      <c r="E23" s="43"/>
      <c r="G23" s="44"/>
      <c r="H23" s="45"/>
      <c r="I23" s="27"/>
      <c r="J23" s="27"/>
      <c r="K23" s="27"/>
      <c r="L23" s="27"/>
      <c r="M23" s="28"/>
      <c r="N23" s="27"/>
      <c r="O23" s="27"/>
      <c r="P23" s="27"/>
      <c r="Q23" s="27"/>
      <c r="R23" s="27"/>
      <c r="S23" s="28">
        <f>IFERROR(ROUND(Q24/$S$25*100,2),0)</f>
        <v>0</v>
      </c>
      <c r="Y23" s="38"/>
      <c r="Z23" s="38"/>
      <c r="AA23" s="38"/>
    </row>
    <row r="24" spans="1:27" ht="22.5" customHeight="1">
      <c r="B24" s="16" t="s">
        <v>108</v>
      </c>
      <c r="C24" s="13"/>
      <c r="D24" s="13"/>
      <c r="E24" s="46" t="s">
        <v>107</v>
      </c>
      <c r="F24" s="11"/>
      <c r="G24" s="44">
        <v>0.8</v>
      </c>
      <c r="H24" s="11"/>
      <c r="I24" s="27">
        <v>0</v>
      </c>
      <c r="J24" s="27"/>
      <c r="K24" s="27">
        <v>0</v>
      </c>
      <c r="L24" s="27"/>
      <c r="M24" s="28">
        <v>0</v>
      </c>
      <c r="N24" s="27"/>
      <c r="O24" s="27">
        <f>+'3'!I10</f>
        <v>1300</v>
      </c>
      <c r="P24" s="27"/>
      <c r="Q24" s="27">
        <v>1300</v>
      </c>
      <c r="R24" s="27"/>
      <c r="S24" s="114">
        <f>IFERROR(ROUND(Q24/$Q$27*100,2),0)</f>
        <v>7.0000000000000007E-2</v>
      </c>
      <c r="Y24" s="38"/>
      <c r="Z24" s="38"/>
      <c r="AA24" s="38"/>
    </row>
    <row r="25" spans="1:27" ht="22.5" customHeight="1">
      <c r="C25" s="53" t="s">
        <v>65</v>
      </c>
      <c r="D25" s="13"/>
      <c r="E25" s="46"/>
      <c r="F25" s="11"/>
      <c r="G25" s="44"/>
      <c r="H25" s="11"/>
      <c r="I25" s="27"/>
      <c r="J25" s="27"/>
      <c r="K25" s="27"/>
      <c r="L25" s="27"/>
      <c r="M25" s="28"/>
      <c r="N25" s="27"/>
      <c r="O25" s="27"/>
      <c r="P25" s="27"/>
      <c r="Q25" s="27"/>
      <c r="R25" s="27"/>
      <c r="S25" s="28"/>
      <c r="Y25" s="38"/>
      <c r="Z25" s="38"/>
      <c r="AA25" s="38"/>
    </row>
    <row r="26" spans="1:27" ht="22.5" customHeight="1">
      <c r="A26" s="17" t="s">
        <v>113</v>
      </c>
      <c r="E26" s="16"/>
      <c r="F26" s="13"/>
      <c r="G26" s="47"/>
      <c r="H26" s="48"/>
      <c r="I26" s="3">
        <f>SUM(I20:I25)</f>
        <v>51305</v>
      </c>
      <c r="J26" s="4"/>
      <c r="K26" s="3">
        <f>SUM(K20:K25)</f>
        <v>51547</v>
      </c>
      <c r="L26" s="4"/>
      <c r="M26" s="5">
        <f>SUM(M20:M25)</f>
        <v>2.61</v>
      </c>
      <c r="N26" s="4"/>
      <c r="O26" s="3">
        <f>SUM(O20:O25)</f>
        <v>1300</v>
      </c>
      <c r="P26" s="4"/>
      <c r="Q26" s="3">
        <f>SUM(Q20:Q25)</f>
        <v>1300</v>
      </c>
      <c r="R26" s="4"/>
      <c r="S26" s="5">
        <f>SUM(S24)</f>
        <v>7.0000000000000007E-2</v>
      </c>
      <c r="Y26" s="38"/>
      <c r="Z26" s="38"/>
      <c r="AA26" s="38"/>
    </row>
    <row r="27" spans="1:27" ht="22.5" customHeight="1" thickBot="1">
      <c r="A27" s="17" t="s">
        <v>64</v>
      </c>
      <c r="E27" s="16"/>
      <c r="F27" s="13"/>
      <c r="G27" s="47"/>
      <c r="H27" s="48"/>
      <c r="I27" s="6">
        <f>SUM(I26,I14)</f>
        <v>1934349</v>
      </c>
      <c r="J27" s="4"/>
      <c r="K27" s="6">
        <f>SUM(K26,K14)</f>
        <v>1977547</v>
      </c>
      <c r="L27" s="4"/>
      <c r="M27" s="7">
        <f>SUM(M26,M14)</f>
        <v>100</v>
      </c>
      <c r="N27" s="4"/>
      <c r="O27" s="6">
        <f>SUM(O26,O14)</f>
        <v>1883300</v>
      </c>
      <c r="P27" s="4"/>
      <c r="Q27" s="6">
        <f>SUM(Q26,Q14)</f>
        <v>1912300</v>
      </c>
      <c r="R27" s="4"/>
      <c r="S27" s="7">
        <f>SUM(S26,S14)</f>
        <v>100</v>
      </c>
      <c r="Y27" s="38"/>
      <c r="Z27" s="38"/>
      <c r="AA27" s="38"/>
    </row>
    <row r="28" spans="1:27" ht="18.75" customHeight="1" thickTop="1">
      <c r="A28" s="17"/>
      <c r="E28" s="16"/>
      <c r="F28" s="13"/>
      <c r="G28" s="47"/>
      <c r="H28" s="48"/>
      <c r="I28" s="4"/>
      <c r="J28" s="4"/>
      <c r="K28" s="4"/>
      <c r="L28" s="4"/>
      <c r="M28" s="52"/>
      <c r="N28" s="4"/>
      <c r="O28" s="4"/>
      <c r="P28" s="4"/>
      <c r="Q28" s="4"/>
      <c r="R28" s="4"/>
      <c r="S28" s="52"/>
      <c r="Y28" s="38"/>
      <c r="Z28" s="38"/>
      <c r="AA28" s="38"/>
    </row>
    <row r="29" spans="1:27" ht="19.5" customHeight="1">
      <c r="A29" s="37" t="s">
        <v>25</v>
      </c>
      <c r="E29" s="16"/>
      <c r="F29" s="16"/>
      <c r="G29" s="49"/>
      <c r="H29" s="49"/>
      <c r="I29" s="34"/>
      <c r="J29" s="50"/>
      <c r="K29" s="34"/>
      <c r="L29" s="34"/>
      <c r="M29" s="39"/>
      <c r="N29" s="16"/>
      <c r="O29" s="34"/>
      <c r="P29" s="50"/>
      <c r="Q29" s="34"/>
      <c r="R29" s="34"/>
      <c r="S29" s="51">
        <v>6</v>
      </c>
      <c r="Y29" s="38"/>
      <c r="Z29" s="38"/>
      <c r="AA29" s="38"/>
    </row>
  </sheetData>
  <mergeCells count="6">
    <mergeCell ref="B13:G13"/>
    <mergeCell ref="A1:N1"/>
    <mergeCell ref="I6:M6"/>
    <mergeCell ref="O6:S6"/>
    <mergeCell ref="I7:M7"/>
    <mergeCell ref="O7:S7"/>
  </mergeCells>
  <pageMargins left="0.90551181102362199" right="0.59055118110236204" top="0.70866141732283505" bottom="0.59055118110236204" header="0.118110236220472" footer="0.118110236220472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zoomScaleSheetLayoutView="120" workbookViewId="0">
      <selection activeCell="I18" sqref="I18"/>
    </sheetView>
  </sheetViews>
  <sheetFormatPr defaultColWidth="9" defaultRowHeight="21"/>
  <cols>
    <col min="1" max="1" width="1.85546875" style="55" customWidth="1"/>
    <col min="2" max="2" width="9" style="55" customWidth="1"/>
    <col min="3" max="6" width="9" style="55"/>
    <col min="7" max="7" width="12.7109375" style="55" customWidth="1"/>
    <col min="8" max="8" width="15.42578125" style="55" customWidth="1"/>
    <col min="9" max="9" width="16.7109375" style="55" customWidth="1"/>
    <col min="10" max="16384" width="9" style="55"/>
  </cols>
  <sheetData>
    <row r="1" spans="1:10">
      <c r="I1" s="55">
        <v>7</v>
      </c>
    </row>
    <row r="2" spans="1:10">
      <c r="A2" s="117" t="s">
        <v>80</v>
      </c>
      <c r="B2" s="117"/>
      <c r="C2" s="117"/>
      <c r="D2" s="117"/>
      <c r="E2" s="117"/>
      <c r="F2" s="117"/>
      <c r="G2" s="117"/>
      <c r="H2" s="117"/>
      <c r="I2" s="117"/>
    </row>
    <row r="3" spans="1:10">
      <c r="A3" s="97" t="s">
        <v>88</v>
      </c>
      <c r="B3" s="57"/>
      <c r="C3" s="57"/>
      <c r="D3" s="57"/>
      <c r="E3" s="68"/>
      <c r="F3" s="57"/>
      <c r="G3" s="57"/>
      <c r="H3" s="57"/>
      <c r="I3" s="57"/>
    </row>
    <row r="4" spans="1:10" s="96" customFormat="1" ht="23.25">
      <c r="A4" s="57" t="s">
        <v>132</v>
      </c>
      <c r="B4" s="57"/>
      <c r="C4" s="57"/>
      <c r="D4" s="57"/>
      <c r="E4" s="68"/>
      <c r="F4" s="57"/>
      <c r="G4" s="57"/>
      <c r="H4" s="57"/>
    </row>
    <row r="5" spans="1:10">
      <c r="A5" s="57"/>
      <c r="B5" s="57"/>
      <c r="C5" s="57"/>
      <c r="D5" s="58"/>
      <c r="E5" s="58"/>
      <c r="F5" s="58"/>
      <c r="G5" s="57"/>
      <c r="H5" s="57"/>
      <c r="I5" s="59" t="s">
        <v>27</v>
      </c>
      <c r="J5" s="56"/>
    </row>
    <row r="6" spans="1:10">
      <c r="A6" s="101"/>
      <c r="B6" s="101"/>
      <c r="C6" s="101"/>
      <c r="D6" s="58"/>
      <c r="E6" s="57"/>
      <c r="F6" s="57"/>
      <c r="G6" s="101"/>
      <c r="H6" s="102"/>
      <c r="I6" s="103" t="s">
        <v>127</v>
      </c>
      <c r="J6" s="56"/>
    </row>
    <row r="7" spans="1:10">
      <c r="A7" s="104" t="s">
        <v>66</v>
      </c>
      <c r="B7" s="66"/>
      <c r="C7" s="66"/>
      <c r="D7" s="56"/>
      <c r="E7" s="66"/>
      <c r="F7" s="66"/>
      <c r="G7" s="66"/>
      <c r="H7" s="66"/>
      <c r="I7" s="99"/>
      <c r="J7" s="56"/>
    </row>
    <row r="8" spans="1:10">
      <c r="A8" s="56" t="s">
        <v>48</v>
      </c>
      <c r="B8" s="56"/>
      <c r="C8" s="56"/>
      <c r="D8" s="56"/>
      <c r="E8" s="56"/>
      <c r="F8" s="56"/>
      <c r="G8" s="56"/>
      <c r="H8" s="56"/>
      <c r="I8" s="1">
        <f>+'4'!J28</f>
        <v>57702</v>
      </c>
      <c r="J8" s="56"/>
    </row>
    <row r="9" spans="1:10">
      <c r="A9" s="56" t="s">
        <v>89</v>
      </c>
      <c r="B9" s="56"/>
      <c r="C9" s="56"/>
      <c r="D9" s="56"/>
      <c r="E9" s="56"/>
      <c r="F9" s="56"/>
      <c r="G9" s="56"/>
      <c r="H9" s="56"/>
      <c r="I9" s="56"/>
      <c r="J9" s="56"/>
    </row>
    <row r="10" spans="1:10">
      <c r="A10" s="56"/>
      <c r="B10" s="56" t="s">
        <v>98</v>
      </c>
      <c r="C10" s="56"/>
      <c r="D10" s="56"/>
      <c r="E10" s="56"/>
      <c r="F10" s="56"/>
      <c r="G10" s="56"/>
      <c r="H10" s="56"/>
      <c r="I10" s="56"/>
      <c r="J10" s="56"/>
    </row>
    <row r="11" spans="1:10">
      <c r="A11" s="56"/>
      <c r="B11" s="56" t="s">
        <v>114</v>
      </c>
      <c r="C11" s="56"/>
      <c r="D11" s="56"/>
      <c r="E11" s="56"/>
      <c r="F11" s="56"/>
      <c r="G11" s="56"/>
      <c r="H11" s="56"/>
      <c r="I11" s="1">
        <v>-50000</v>
      </c>
      <c r="J11" s="56"/>
    </row>
    <row r="12" spans="1:10">
      <c r="A12" s="56"/>
      <c r="B12" s="56" t="s">
        <v>115</v>
      </c>
      <c r="C12" s="56"/>
      <c r="D12" s="56"/>
      <c r="E12" s="56"/>
      <c r="F12" s="56"/>
      <c r="G12" s="56"/>
      <c r="H12" s="56"/>
      <c r="I12" s="1">
        <v>-5</v>
      </c>
      <c r="J12" s="56"/>
    </row>
    <row r="13" spans="1:10">
      <c r="A13" s="56"/>
      <c r="B13" s="56" t="s">
        <v>122</v>
      </c>
      <c r="C13" s="56"/>
      <c r="D13" s="56"/>
      <c r="E13" s="56"/>
      <c r="F13" s="56"/>
      <c r="G13" s="56"/>
      <c r="H13" s="56"/>
      <c r="I13" s="1">
        <v>-1044</v>
      </c>
      <c r="J13" s="56"/>
    </row>
    <row r="14" spans="1:10">
      <c r="A14" s="56"/>
      <c r="B14" s="56" t="s">
        <v>76</v>
      </c>
      <c r="C14" s="56"/>
      <c r="D14" s="56"/>
      <c r="E14" s="56"/>
      <c r="F14" s="56"/>
      <c r="G14" s="56"/>
      <c r="H14" s="56"/>
      <c r="I14" s="1">
        <v>1869</v>
      </c>
      <c r="J14" s="56"/>
    </row>
    <row r="15" spans="1:10">
      <c r="A15" s="56"/>
      <c r="B15" s="56" t="s">
        <v>133</v>
      </c>
      <c r="C15" s="56"/>
      <c r="D15" s="56"/>
      <c r="E15" s="56"/>
      <c r="F15" s="56"/>
      <c r="G15" s="56"/>
      <c r="H15" s="56"/>
      <c r="I15" s="1">
        <v>-14</v>
      </c>
      <c r="J15" s="56"/>
    </row>
    <row r="16" spans="1:10">
      <c r="A16" s="56"/>
      <c r="B16" s="56" t="s">
        <v>67</v>
      </c>
      <c r="C16" s="56"/>
      <c r="D16" s="56"/>
      <c r="E16" s="56"/>
      <c r="F16" s="56"/>
      <c r="G16" s="56"/>
      <c r="H16" s="56"/>
      <c r="I16" s="1">
        <v>-15</v>
      </c>
      <c r="J16" s="56"/>
    </row>
    <row r="17" spans="1:10">
      <c r="A17" s="56"/>
      <c r="B17" s="56" t="s">
        <v>90</v>
      </c>
      <c r="C17" s="56"/>
      <c r="D17" s="56"/>
      <c r="E17" s="56"/>
      <c r="F17" s="56"/>
      <c r="G17" s="56"/>
      <c r="H17" s="56"/>
      <c r="I17" s="1">
        <v>-1558</v>
      </c>
      <c r="J17" s="56"/>
    </row>
    <row r="18" spans="1:10">
      <c r="A18" s="56"/>
      <c r="B18" s="56" t="s">
        <v>103</v>
      </c>
      <c r="C18" s="56"/>
      <c r="D18" s="56"/>
      <c r="E18" s="56"/>
      <c r="F18" s="56"/>
      <c r="G18" s="56"/>
      <c r="H18" s="56"/>
      <c r="I18" s="1">
        <v>-94</v>
      </c>
      <c r="J18" s="56"/>
    </row>
    <row r="19" spans="1:10">
      <c r="A19" s="56"/>
      <c r="B19" s="56" t="s">
        <v>77</v>
      </c>
      <c r="C19" s="56"/>
      <c r="D19" s="56"/>
      <c r="E19" s="56"/>
      <c r="F19" s="56"/>
      <c r="G19" s="56"/>
      <c r="H19" s="81"/>
      <c r="I19" s="1">
        <v>-3454</v>
      </c>
      <c r="J19" s="56"/>
    </row>
    <row r="20" spans="1:10">
      <c r="A20" s="56"/>
      <c r="B20" s="56" t="s">
        <v>78</v>
      </c>
      <c r="C20" s="56"/>
      <c r="D20" s="56"/>
      <c r="E20" s="56"/>
      <c r="F20" s="56"/>
      <c r="G20" s="56"/>
      <c r="H20" s="56"/>
      <c r="I20" s="1">
        <v>1614</v>
      </c>
      <c r="J20" s="56"/>
    </row>
    <row r="21" spans="1:10">
      <c r="A21" s="56"/>
      <c r="B21" s="56" t="s">
        <v>104</v>
      </c>
      <c r="C21" s="56"/>
      <c r="D21" s="56"/>
      <c r="E21" s="56"/>
      <c r="F21" s="56"/>
      <c r="G21" s="56"/>
      <c r="H21" s="56"/>
      <c r="I21" s="1">
        <v>-580</v>
      </c>
      <c r="J21" s="56"/>
    </row>
    <row r="22" spans="1:10">
      <c r="A22" s="56"/>
      <c r="B22" s="56" t="s">
        <v>68</v>
      </c>
      <c r="C22" s="56"/>
      <c r="D22" s="56"/>
      <c r="E22" s="56"/>
      <c r="F22" s="56"/>
      <c r="G22" s="56"/>
      <c r="H22" s="56"/>
      <c r="I22" s="1">
        <v>841</v>
      </c>
      <c r="J22" s="56"/>
    </row>
    <row r="23" spans="1:10">
      <c r="A23" s="56"/>
      <c r="B23" s="56" t="s">
        <v>69</v>
      </c>
      <c r="C23" s="56"/>
      <c r="D23" s="56"/>
      <c r="E23" s="56"/>
      <c r="F23" s="56"/>
      <c r="G23" s="56"/>
      <c r="H23" s="56"/>
      <c r="I23" s="2">
        <v>-14104</v>
      </c>
      <c r="J23" s="56"/>
    </row>
    <row r="24" spans="1:10">
      <c r="A24" s="71" t="s">
        <v>116</v>
      </c>
      <c r="B24" s="56"/>
      <c r="C24" s="56"/>
      <c r="D24" s="56"/>
      <c r="E24" s="56"/>
      <c r="F24" s="56"/>
      <c r="G24" s="56"/>
      <c r="H24" s="56"/>
      <c r="I24" s="2">
        <f>SUM(I8:I9,I11:I23)</f>
        <v>-8842</v>
      </c>
      <c r="J24" s="56"/>
    </row>
    <row r="25" spans="1:10">
      <c r="A25" s="71" t="s">
        <v>99</v>
      </c>
      <c r="B25" s="56"/>
      <c r="C25" s="56"/>
      <c r="D25" s="56"/>
      <c r="E25" s="56"/>
      <c r="F25" s="56"/>
      <c r="G25" s="56"/>
      <c r="H25" s="56"/>
      <c r="I25" s="1"/>
      <c r="J25" s="56"/>
    </row>
    <row r="26" spans="1:10">
      <c r="A26" s="56" t="s">
        <v>91</v>
      </c>
      <c r="B26" s="56"/>
      <c r="C26" s="56"/>
      <c r="D26" s="56"/>
      <c r="E26" s="56"/>
      <c r="F26" s="56"/>
      <c r="G26" s="56"/>
      <c r="H26" s="56"/>
      <c r="I26" s="2">
        <f>+'5'!H12</f>
        <v>-32300</v>
      </c>
      <c r="J26" s="56"/>
    </row>
    <row r="27" spans="1:10">
      <c r="A27" s="71" t="s">
        <v>70</v>
      </c>
      <c r="B27" s="56"/>
      <c r="C27" s="56"/>
      <c r="D27" s="56"/>
      <c r="E27" s="56"/>
      <c r="F27" s="56"/>
      <c r="G27" s="56"/>
      <c r="H27" s="56"/>
      <c r="I27" s="2">
        <f>SUM(I26:I26)</f>
        <v>-32300</v>
      </c>
      <c r="J27" s="56"/>
    </row>
    <row r="28" spans="1:10">
      <c r="A28" s="71" t="s">
        <v>117</v>
      </c>
      <c r="B28" s="56"/>
      <c r="C28" s="56"/>
      <c r="D28" s="56"/>
      <c r="E28" s="56"/>
      <c r="F28" s="56"/>
      <c r="G28" s="56"/>
      <c r="H28" s="56"/>
      <c r="I28" s="1">
        <f>SUM(I24,I27)</f>
        <v>-41142</v>
      </c>
      <c r="J28" s="56"/>
    </row>
    <row r="29" spans="1:10">
      <c r="A29" s="56" t="s">
        <v>71</v>
      </c>
      <c r="B29" s="56"/>
      <c r="C29" s="56"/>
      <c r="D29" s="56"/>
      <c r="E29" s="56"/>
      <c r="F29" s="56"/>
      <c r="G29" s="56"/>
      <c r="H29" s="81"/>
      <c r="I29" s="2">
        <f>+'3'!I12</f>
        <v>64300</v>
      </c>
      <c r="J29" s="56"/>
    </row>
    <row r="30" spans="1:10" ht="21.75" thickBot="1">
      <c r="A30" s="71" t="s">
        <v>101</v>
      </c>
      <c r="B30" s="56"/>
      <c r="C30" s="56"/>
      <c r="D30" s="56"/>
      <c r="E30" s="56"/>
      <c r="F30" s="56"/>
      <c r="G30" s="56"/>
      <c r="H30" s="56"/>
      <c r="I30" s="105">
        <f>SUM(I28:I29)</f>
        <v>23158</v>
      </c>
      <c r="J30" s="56"/>
    </row>
    <row r="31" spans="1:10" ht="13.5" customHeight="1" thickTop="1">
      <c r="A31" s="56"/>
      <c r="B31" s="56"/>
      <c r="C31" s="56"/>
      <c r="D31" s="56"/>
      <c r="E31" s="56"/>
      <c r="F31" s="56"/>
      <c r="G31" s="56"/>
      <c r="H31" s="56"/>
      <c r="I31" s="77"/>
      <c r="J31" s="56"/>
    </row>
    <row r="32" spans="1:10">
      <c r="A32" s="71" t="s">
        <v>72</v>
      </c>
      <c r="B32" s="56"/>
      <c r="C32" s="56"/>
      <c r="D32" s="56"/>
      <c r="E32" s="56"/>
      <c r="F32" s="56"/>
      <c r="G32" s="56"/>
      <c r="H32" s="56"/>
      <c r="I32" s="77"/>
      <c r="J32" s="56"/>
    </row>
    <row r="33" spans="1:10">
      <c r="A33" s="56" t="s">
        <v>73</v>
      </c>
      <c r="B33" s="56"/>
      <c r="C33" s="56"/>
      <c r="D33" s="56"/>
      <c r="E33" s="56"/>
      <c r="F33" s="56"/>
      <c r="G33" s="56"/>
      <c r="H33" s="56"/>
      <c r="I33" s="77"/>
      <c r="J33" s="56"/>
    </row>
    <row r="34" spans="1:10">
      <c r="A34" s="56" t="s">
        <v>79</v>
      </c>
      <c r="B34" s="56" t="s">
        <v>75</v>
      </c>
      <c r="C34" s="56"/>
      <c r="D34" s="56"/>
      <c r="E34" s="56"/>
      <c r="F34" s="56"/>
      <c r="G34" s="56"/>
      <c r="H34" s="56"/>
      <c r="I34" s="77">
        <v>-263</v>
      </c>
      <c r="J34" s="56"/>
    </row>
    <row r="35" spans="1:10">
      <c r="A35" s="56" t="s">
        <v>74</v>
      </c>
      <c r="B35" s="56" t="s">
        <v>92</v>
      </c>
      <c r="D35" s="56"/>
      <c r="E35" s="56"/>
      <c r="F35" s="56"/>
      <c r="G35" s="56"/>
      <c r="H35" s="56"/>
      <c r="I35" s="77"/>
      <c r="J35" s="56"/>
    </row>
    <row r="36" spans="1:10" ht="11.45" customHeight="1">
      <c r="A36" s="56"/>
      <c r="B36" s="56"/>
      <c r="D36" s="56"/>
      <c r="E36" s="56"/>
      <c r="F36" s="56"/>
      <c r="G36" s="56"/>
      <c r="H36" s="56"/>
      <c r="I36" s="77"/>
      <c r="J36" s="56"/>
    </row>
    <row r="37" spans="1:10">
      <c r="A37" s="56"/>
      <c r="B37" s="56"/>
      <c r="D37" s="56"/>
      <c r="E37" s="56"/>
      <c r="G37" s="56"/>
      <c r="I37" s="95" t="s">
        <v>28</v>
      </c>
      <c r="J37" s="56"/>
    </row>
    <row r="38" spans="1:10">
      <c r="A38" s="56"/>
      <c r="B38" s="56"/>
      <c r="D38" s="56"/>
      <c r="E38" s="56"/>
      <c r="F38" s="56"/>
      <c r="G38" s="56"/>
      <c r="I38" s="95" t="s">
        <v>29</v>
      </c>
      <c r="J38" s="56"/>
    </row>
    <row r="39" spans="1:10">
      <c r="A39" s="56"/>
      <c r="B39" s="56"/>
      <c r="D39" s="56"/>
      <c r="E39" s="56"/>
      <c r="F39" s="56"/>
      <c r="G39" s="56"/>
      <c r="I39" s="95"/>
      <c r="J39" s="56"/>
    </row>
    <row r="40" spans="1:10">
      <c r="A40" s="56" t="s">
        <v>25</v>
      </c>
      <c r="B40" s="56"/>
      <c r="C40" s="56"/>
      <c r="D40" s="56"/>
      <c r="E40" s="56"/>
      <c r="F40" s="56"/>
      <c r="G40" s="56"/>
      <c r="I40" s="56"/>
      <c r="J40" s="56"/>
    </row>
  </sheetData>
  <mergeCells count="1">
    <mergeCell ref="A2:I2"/>
  </mergeCells>
  <pageMargins left="0.90551181102362199" right="0.511811023622047" top="0.511811023622047" bottom="0.59055118110236204" header="0.118110236220472" footer="0.118110236220472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3</vt:lpstr>
      <vt:lpstr>4</vt:lpstr>
      <vt:lpstr>5</vt:lpstr>
      <vt:lpstr>6</vt:lpstr>
      <vt:lpstr>7</vt:lpstr>
      <vt:lpstr>'3'!Print_Area</vt:lpstr>
      <vt:lpstr>'4'!Print_Area</vt:lpstr>
      <vt:lpstr>'5'!Print_Area</vt:lpstr>
      <vt:lpstr>'6'!Print_Area</vt:lpstr>
      <vt:lpstr>'7'!Print_Area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Audit9-CREAM</dc:creator>
  <cp:lastModifiedBy>Nishaporn Suttiswangwong</cp:lastModifiedBy>
  <cp:lastPrinted>2025-10-21T11:47:25Z</cp:lastPrinted>
  <dcterms:created xsi:type="dcterms:W3CDTF">2025-05-03T12:17:46Z</dcterms:created>
  <dcterms:modified xsi:type="dcterms:W3CDTF">2025-11-12T03:04:51Z</dcterms:modified>
</cp:coreProperties>
</file>