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TRM\TRM_Account\งบการเงิน\SIRIPRT งบ 3-68\งบ AUDIT\"/>
    </mc:Choice>
  </mc:AlternateContent>
  <bookViews>
    <workbookView xWindow="-105" yWindow="-105" windowWidth="19425" windowHeight="10305"/>
  </bookViews>
  <sheets>
    <sheet name="3" sheetId="1" r:id="rId1"/>
    <sheet name="4" sheetId="2" r:id="rId2"/>
    <sheet name="5" sheetId="3" r:id="rId3"/>
    <sheet name="6" sheetId="4" r:id="rId4"/>
    <sheet name="7" sheetId="5" r:id="rId5"/>
  </sheets>
  <externalReferences>
    <externalReference r:id="rId6"/>
  </externalReferences>
  <definedNames>
    <definedName name="_xlnm.Print_Area" localSheetId="0">'3'!$A$1:$I$39</definedName>
    <definedName name="_xlnm.Print_Area" localSheetId="1">'4'!$A$1:$H$39</definedName>
    <definedName name="_xlnm.Print_Area" localSheetId="2">'5'!$A$1:$H$35</definedName>
    <definedName name="_xlnm.Print_Area" localSheetId="4">'7'!$A$1:$I$39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2" l="1"/>
  <c r="G18" i="1"/>
  <c r="I26" i="5" l="1"/>
  <c r="I24" i="5" l="1"/>
  <c r="Q25" i="4"/>
  <c r="Q26" i="4" s="1"/>
  <c r="K25" i="4"/>
  <c r="K26" i="4" s="1"/>
  <c r="M17" i="4"/>
  <c r="M18" i="4" s="1"/>
  <c r="S26" i="4"/>
  <c r="M26" i="4"/>
  <c r="Q18" i="4"/>
  <c r="K18" i="4"/>
  <c r="S17" i="4"/>
  <c r="S18" i="4" s="1"/>
  <c r="H25" i="2"/>
  <c r="H11" i="3" s="1"/>
  <c r="H12" i="2"/>
  <c r="K27" i="4" l="1"/>
  <c r="Q27" i="4"/>
  <c r="M27" i="4"/>
  <c r="O17" i="4" s="1"/>
  <c r="S27" i="4"/>
  <c r="U25" i="4" s="1"/>
  <c r="U26" i="4" s="1"/>
  <c r="H22" i="2"/>
  <c r="U17" i="4" l="1"/>
  <c r="U18" i="4" s="1"/>
  <c r="U27" i="4" s="1"/>
  <c r="H26" i="2"/>
  <c r="I8" i="5" s="1"/>
  <c r="H10" i="3"/>
  <c r="H12" i="3" s="1"/>
  <c r="H14" i="3" s="1"/>
  <c r="O18" i="4"/>
  <c r="O25" i="4"/>
  <c r="O26" i="4" s="1"/>
  <c r="I21" i="5" l="1"/>
  <c r="I25" i="5" s="1"/>
  <c r="I27" i="5" s="1"/>
  <c r="O27" i="4"/>
  <c r="I30" i="1" l="1"/>
  <c r="G30" i="1"/>
  <c r="I24" i="1"/>
  <c r="G24" i="1"/>
  <c r="G25" i="1" s="1"/>
  <c r="I18" i="1"/>
  <c r="I32" i="1" l="1"/>
  <c r="H15" i="3"/>
  <c r="H16" i="3" s="1"/>
  <c r="I25" i="1"/>
</calcChain>
</file>

<file path=xl/sharedStrings.xml><?xml version="1.0" encoding="utf-8"?>
<sst xmlns="http://schemas.openxmlformats.org/spreadsheetml/2006/main" count="174" uniqueCount="131">
  <si>
    <t>As at March 31, 2025</t>
  </si>
  <si>
    <t>Note</t>
  </si>
  <si>
    <t>March 31, 2025</t>
  </si>
  <si>
    <t>December 31, 2024</t>
  </si>
  <si>
    <t>Assets</t>
  </si>
  <si>
    <t>Investments measured at fair value through profit or loss</t>
  </si>
  <si>
    <t xml:space="preserve">Investments in property at fair value </t>
  </si>
  <si>
    <t>Cash at banks</t>
  </si>
  <si>
    <t>Receivables</t>
  </si>
  <si>
    <t>From rental and service</t>
  </si>
  <si>
    <t>7, 10</t>
  </si>
  <si>
    <t>From interest</t>
  </si>
  <si>
    <t>Other receivable</t>
  </si>
  <si>
    <t>Other assets</t>
  </si>
  <si>
    <t>Total assets</t>
  </si>
  <si>
    <t>Liabilities</t>
  </si>
  <si>
    <t>Accrued expenses</t>
  </si>
  <si>
    <t>Deposits for rental and service</t>
  </si>
  <si>
    <t>Advance receipt for rental and service income</t>
  </si>
  <si>
    <t>Other liabilities</t>
  </si>
  <si>
    <t>Total liabilities</t>
  </si>
  <si>
    <t>Net assets</t>
  </si>
  <si>
    <t>Net assets:</t>
  </si>
  <si>
    <t>Trust registered and capital from the unitholders</t>
  </si>
  <si>
    <t xml:space="preserve">   </t>
  </si>
  <si>
    <t>170,000,000 units of Baht 11.2586 each</t>
  </si>
  <si>
    <t xml:space="preserve">Retained earnings </t>
  </si>
  <si>
    <t>Net asset value per unit (Baht)</t>
  </si>
  <si>
    <t>Number of units issued - end of period (units)</t>
  </si>
  <si>
    <t>Notes to the financial statements are an integral part of these statements.</t>
  </si>
  <si>
    <t>Notes</t>
  </si>
  <si>
    <t>(Unit : Thousand Baht)</t>
  </si>
  <si>
    <t>Unaudited</t>
  </si>
  <si>
    <t>Limited Review Only</t>
  </si>
  <si>
    <t>Audited</t>
  </si>
  <si>
    <t>2025</t>
  </si>
  <si>
    <t>Investment income</t>
  </si>
  <si>
    <t>Rental and service income</t>
  </si>
  <si>
    <t>Interest income</t>
  </si>
  <si>
    <t>Other income</t>
  </si>
  <si>
    <t>Total income</t>
  </si>
  <si>
    <t>Expenses</t>
  </si>
  <si>
    <t xml:space="preserve">Cost of rental and services </t>
  </si>
  <si>
    <t>REIT management fee</t>
  </si>
  <si>
    <t>Registrar fee</t>
  </si>
  <si>
    <t>Property management fee</t>
  </si>
  <si>
    <t>Professional fees</t>
  </si>
  <si>
    <t>Administrative expenses</t>
  </si>
  <si>
    <t>Total expenses</t>
  </si>
  <si>
    <t>Net gain from investing</t>
  </si>
  <si>
    <t>Net gains on investments</t>
  </si>
  <si>
    <t>Gain on changes in fair value of investments</t>
  </si>
  <si>
    <t>Total net gains on investments</t>
  </si>
  <si>
    <t>Increase in net assets resulting from operations</t>
  </si>
  <si>
    <t xml:space="preserve">Increase  in net assets resulting from </t>
  </si>
  <si>
    <t xml:space="preserve">   operations during period</t>
  </si>
  <si>
    <t>Increase in net assets during period</t>
  </si>
  <si>
    <t>Net assets - beginning of period</t>
  </si>
  <si>
    <t>Net assets - end of period</t>
  </si>
  <si>
    <t>Percentage</t>
  </si>
  <si>
    <t>Type of investment</t>
  </si>
  <si>
    <t>Land title deed</t>
  </si>
  <si>
    <t>Area</t>
  </si>
  <si>
    <t>Location</t>
  </si>
  <si>
    <t>Cost</t>
  </si>
  <si>
    <t>Fair value</t>
  </si>
  <si>
    <t>of investment</t>
  </si>
  <si>
    <t>(Rai-Ngan-Sq. Wah)</t>
  </si>
  <si>
    <t>(%)</t>
  </si>
  <si>
    <t>Investments in property</t>
  </si>
  <si>
    <t>2-3-13.4</t>
  </si>
  <si>
    <t>Sri Ayutthaya Road,</t>
  </si>
  <si>
    <t xml:space="preserve">Khwaeng Phaya </t>
  </si>
  <si>
    <t>Thai Road,</t>
  </si>
  <si>
    <t xml:space="preserve">Khet Rajtaewee, </t>
  </si>
  <si>
    <t>Bangkok</t>
  </si>
  <si>
    <t>Total investments in property</t>
  </si>
  <si>
    <t>Maturity date</t>
  </si>
  <si>
    <t>Interest rate</t>
  </si>
  <si>
    <t>Investments in securities</t>
  </si>
  <si>
    <t xml:space="preserve">   Fixed deposits</t>
  </si>
  <si>
    <t>The Siam Commercial Bank Public</t>
  </si>
  <si>
    <t>Total investments</t>
  </si>
  <si>
    <t>Company Limited (Note 10)</t>
  </si>
  <si>
    <t>Total investments in securities (Note 5)</t>
  </si>
  <si>
    <t>Cash flows from operating activities</t>
  </si>
  <si>
    <t>Increase in other receivable</t>
  </si>
  <si>
    <t>Decrease in deferred rental and service income</t>
  </si>
  <si>
    <t>Increase in advance receipt for rental and service income</t>
  </si>
  <si>
    <t>Increase in other liabilities</t>
  </si>
  <si>
    <t>Gains on changes in fair value of investments</t>
  </si>
  <si>
    <t>Net cash flows used in financing activities</t>
  </si>
  <si>
    <t>Net increase in cash at banks</t>
  </si>
  <si>
    <t>Cash at banks at the beginning of period</t>
  </si>
  <si>
    <t>Supplemented cash flows information</t>
  </si>
  <si>
    <t>Non-cash item</t>
  </si>
  <si>
    <t xml:space="preserve">      </t>
  </si>
  <si>
    <t>Presented deferred rental and service income as a part of</t>
  </si>
  <si>
    <t>Decrease in receivables from rental and service</t>
  </si>
  <si>
    <t>Increase in receivables from interest</t>
  </si>
  <si>
    <t>Decrease in accrued expenses</t>
  </si>
  <si>
    <t xml:space="preserve">Increase in deposits for rental and service </t>
  </si>
  <si>
    <t>-</t>
  </si>
  <si>
    <t>SIRIPINYO REAL ESTATE INVESMENT TRUST</t>
  </si>
  <si>
    <t>STATEMENT OF FINANCIAL POSITION</t>
  </si>
  <si>
    <t>( Nattawat Atsawathanikkul)</t>
  </si>
  <si>
    <t>Executive Director</t>
  </si>
  <si>
    <t>STATEMENT OF COMPREHENSIVE INCOME</t>
  </si>
  <si>
    <t>FOR THE THREE-MONTH PERIOD ENDED MARCH 31, 2025</t>
  </si>
  <si>
    <t>STATEMENT OF CHANGES IN NET ASSETS</t>
  </si>
  <si>
    <t>SIRIPINYO REAL ESTATE INVESMENT TURST</t>
  </si>
  <si>
    <t>DETAILS OF INVESMENTS</t>
  </si>
  <si>
    <t>Siripinyo Building Project (Note 6)</t>
  </si>
  <si>
    <t>STATEMENT OF CASH FLOWS</t>
  </si>
  <si>
    <t>Adjustments to reconcile the increase (decrease) in net assets resulting</t>
  </si>
  <si>
    <t>Increase in other assets</t>
  </si>
  <si>
    <t>Distributions to trust unitholders</t>
  </si>
  <si>
    <t xml:space="preserve">      investments in property</t>
  </si>
  <si>
    <t/>
  </si>
  <si>
    <t>Trustee fee</t>
  </si>
  <si>
    <t xml:space="preserve">Distribution to unitholders </t>
  </si>
  <si>
    <t>Details of investments classified by type of investments</t>
  </si>
  <si>
    <t>Unaudited but review</t>
  </si>
  <si>
    <t>(Thousand Baht)</t>
  </si>
  <si>
    <t xml:space="preserve"> May, 2025</t>
  </si>
  <si>
    <t>form operations to net cash provided by (used in) operating activities:</t>
  </si>
  <si>
    <t>Net cash flows provided by operating activities</t>
  </si>
  <si>
    <t>Cash flows from financing activities</t>
  </si>
  <si>
    <t>Presented building improvements which had not yet been paid as a part of</t>
  </si>
  <si>
    <t>Net gains from investing</t>
  </si>
  <si>
    <t>Cash at banks at the ending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</si>
</sst>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_);_(* \(#,##0\);_(* &quot;-&quot;_);_(@_)"/>
    <numFmt numFmtId="188" formatCode="#,##0.0000_);\(#,##0.0000\)"/>
    <numFmt numFmtId="189" formatCode="_-* #,##0_-;\-* #,##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sz val="11"/>
      <color theme="1"/>
      <name val="Tahoma"/>
      <family val="2"/>
      <charset val="222"/>
      <scheme val="minor"/>
    </font>
    <font>
      <sz val="14"/>
      <color theme="1"/>
      <name val="Angsana New"/>
      <family val="1"/>
    </font>
    <font>
      <sz val="16"/>
      <color theme="1"/>
      <name val="Angsana New"/>
      <family val="1"/>
    </font>
    <font>
      <b/>
      <u/>
      <sz val="14"/>
      <name val="Angsana New"/>
      <family val="1"/>
    </font>
    <font>
      <sz val="14"/>
      <name val="CordiaUPC"/>
      <family val="2"/>
      <charset val="222"/>
    </font>
    <font>
      <b/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9" fillId="0" borderId="0"/>
  </cellStyleXfs>
  <cellXfs count="113">
    <xf numFmtId="0" fontId="0" fillId="0" borderId="0" xfId="0"/>
    <xf numFmtId="37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37" fontId="1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left" vertical="center"/>
    </xf>
    <xf numFmtId="187" fontId="2" fillId="0" borderId="1" xfId="0" applyNumberFormat="1" applyFont="1" applyBorder="1" applyAlignment="1">
      <alignment horizontal="right" vertical="center"/>
    </xf>
    <xf numFmtId="187" fontId="2" fillId="0" borderId="2" xfId="0" applyNumberFormat="1" applyFont="1" applyBorder="1" applyAlignment="1">
      <alignment horizontal="right" vertical="center"/>
    </xf>
    <xf numFmtId="187" fontId="2" fillId="0" borderId="0" xfId="0" applyNumberFormat="1" applyFont="1" applyAlignment="1">
      <alignment horizontal="right" vertical="center"/>
    </xf>
    <xf numFmtId="187" fontId="2" fillId="0" borderId="3" xfId="0" applyNumberFormat="1" applyFont="1" applyBorder="1" applyAlignment="1">
      <alignment horizontal="right" vertical="center"/>
    </xf>
    <xf numFmtId="187" fontId="2" fillId="0" borderId="0" xfId="0" quotePrefix="1" applyNumberFormat="1" applyFont="1" applyAlignment="1">
      <alignment horizontal="right" vertical="center"/>
    </xf>
    <xf numFmtId="188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37" fontId="2" fillId="0" borderId="4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37" fontId="2" fillId="0" borderId="2" xfId="0" applyNumberFormat="1" applyFont="1" applyBorder="1" applyAlignment="1">
      <alignment vertical="center"/>
    </xf>
    <xf numFmtId="37" fontId="1" fillId="0" borderId="2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center" vertical="center"/>
    </xf>
    <xf numFmtId="37" fontId="1" fillId="0" borderId="1" xfId="0" quotePrefix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37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7" fontId="1" fillId="0" borderId="0" xfId="0" quotePrefix="1" applyNumberFormat="1" applyFont="1" applyAlignment="1">
      <alignment horizontal="left" vertical="center"/>
    </xf>
    <xf numFmtId="37" fontId="2" fillId="0" borderId="0" xfId="0" quotePrefix="1" applyNumberFormat="1" applyFont="1" applyAlignment="1">
      <alignment horizontal="left" vertical="center"/>
    </xf>
    <xf numFmtId="187" fontId="2" fillId="0" borderId="1" xfId="1" applyNumberFormat="1" applyFont="1" applyFill="1" applyBorder="1" applyAlignment="1">
      <alignment horizontal="right" vertical="center"/>
    </xf>
    <xf numFmtId="187" fontId="2" fillId="0" borderId="2" xfId="1" applyNumberFormat="1" applyFont="1" applyFill="1" applyBorder="1" applyAlignment="1">
      <alignment vertical="center"/>
    </xf>
    <xf numFmtId="187" fontId="2" fillId="0" borderId="3" xfId="0" applyNumberFormat="1" applyFont="1" applyBorder="1" applyAlignment="1">
      <alignment vertical="center"/>
    </xf>
    <xf numFmtId="37" fontId="1" fillId="0" borderId="2" xfId="0" applyNumberFormat="1" applyFont="1" applyBorder="1" applyAlignment="1">
      <alignment horizontal="left" vertical="center"/>
    </xf>
    <xf numFmtId="37" fontId="1" fillId="0" borderId="2" xfId="0" quotePrefix="1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right" vertical="center"/>
    </xf>
    <xf numFmtId="37" fontId="2" fillId="0" borderId="0" xfId="0" quotePrefix="1" applyNumberFormat="1" applyFont="1" applyAlignment="1">
      <alignment horizontal="center" vertical="center"/>
    </xf>
    <xf numFmtId="187" fontId="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189" fontId="2" fillId="0" borderId="3" xfId="0" applyNumberFormat="1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37" fontId="2" fillId="0" borderId="0" xfId="2" applyNumberFormat="1" applyFont="1" applyAlignment="1">
      <alignment horizontal="center" vertical="center"/>
    </xf>
    <xf numFmtId="37" fontId="2" fillId="0" borderId="0" xfId="2" applyNumberFormat="1" applyFont="1" applyAlignment="1">
      <alignment vertical="center"/>
    </xf>
    <xf numFmtId="0" fontId="2" fillId="0" borderId="0" xfId="2" applyFont="1" applyAlignment="1">
      <alignment horizontal="centerContinuous" vertical="center"/>
    </xf>
    <xf numFmtId="0" fontId="1" fillId="0" borderId="0" xfId="2" applyFont="1" applyAlignment="1">
      <alignment horizontal="centerContinuous" vertical="center"/>
    </xf>
    <xf numFmtId="37" fontId="1" fillId="0" borderId="0" xfId="2" applyNumberFormat="1" applyFont="1" applyAlignment="1">
      <alignment horizontal="centerContinuous" vertical="center"/>
    </xf>
    <xf numFmtId="0" fontId="1" fillId="0" borderId="0" xfId="2" applyFont="1" applyAlignment="1">
      <alignment vertical="center"/>
    </xf>
    <xf numFmtId="37" fontId="1" fillId="0" borderId="0" xfId="2" applyNumberFormat="1" applyFont="1" applyAlignment="1">
      <alignment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37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37" fontId="2" fillId="0" borderId="0" xfId="2" quotePrefix="1" applyNumberFormat="1" applyFont="1" applyAlignment="1">
      <alignment horizontal="center" vertical="center"/>
    </xf>
    <xf numFmtId="37" fontId="1" fillId="0" borderId="0" xfId="2" applyNumberFormat="1" applyFont="1" applyAlignment="1">
      <alignment horizontal="right" vertical="center"/>
    </xf>
    <xf numFmtId="37" fontId="2" fillId="0" borderId="0" xfId="3" applyNumberFormat="1" applyFont="1" applyAlignment="1">
      <alignment vertical="center"/>
    </xf>
    <xf numFmtId="37" fontId="2" fillId="0" borderId="1" xfId="3" applyNumberFormat="1" applyFont="1" applyBorder="1" applyAlignment="1">
      <alignment vertical="center"/>
    </xf>
    <xf numFmtId="37" fontId="1" fillId="0" borderId="0" xfId="3" applyNumberFormat="1" applyFont="1" applyAlignment="1">
      <alignment vertical="center"/>
    </xf>
    <xf numFmtId="39" fontId="1" fillId="0" borderId="1" xfId="3" applyNumberFormat="1" applyFont="1" applyBorder="1" applyAlignment="1">
      <alignment vertical="center"/>
    </xf>
    <xf numFmtId="43" fontId="2" fillId="0" borderId="0" xfId="1" applyFont="1" applyFill="1" applyAlignment="1">
      <alignment vertical="center"/>
    </xf>
    <xf numFmtId="39" fontId="1" fillId="0" borderId="0" xfId="2" applyNumberFormat="1" applyFont="1" applyAlignment="1">
      <alignment vertical="center"/>
    </xf>
    <xf numFmtId="37" fontId="1" fillId="0" borderId="2" xfId="3" applyNumberFormat="1" applyFont="1" applyBorder="1" applyAlignment="1">
      <alignment vertical="center"/>
    </xf>
    <xf numFmtId="39" fontId="1" fillId="0" borderId="2" xfId="3" applyNumberFormat="1" applyFont="1" applyBorder="1" applyAlignment="1">
      <alignment horizontal="right" vertical="center"/>
    </xf>
    <xf numFmtId="39" fontId="1" fillId="0" borderId="0" xfId="3" applyNumberFormat="1" applyFont="1" applyAlignment="1">
      <alignment vertical="center"/>
    </xf>
    <xf numFmtId="0" fontId="3" fillId="0" borderId="0" xfId="3" applyFont="1" applyAlignment="1">
      <alignment horizontal="centerContinuous" vertical="center"/>
    </xf>
    <xf numFmtId="37" fontId="3" fillId="0" borderId="0" xfId="3" applyNumberFormat="1" applyFont="1" applyAlignment="1">
      <alignment horizontal="center" vertical="center"/>
    </xf>
    <xf numFmtId="39" fontId="3" fillId="0" borderId="0" xfId="3" applyNumberFormat="1" applyFont="1" applyAlignment="1">
      <alignment horizontal="center" vertical="center"/>
    </xf>
    <xf numFmtId="37" fontId="2" fillId="0" borderId="0" xfId="3" applyNumberFormat="1" applyFont="1" applyAlignment="1">
      <alignment horizontal="center" vertical="center"/>
    </xf>
    <xf numFmtId="0" fontId="2" fillId="0" borderId="0" xfId="3" applyFont="1" applyAlignment="1">
      <alignment horizontal="centerContinuous" vertical="center"/>
    </xf>
    <xf numFmtId="39" fontId="2" fillId="0" borderId="0" xfId="3" applyNumberFormat="1" applyFont="1" applyAlignment="1">
      <alignment horizontal="center" vertical="center"/>
    </xf>
    <xf numFmtId="37" fontId="2" fillId="0" borderId="0" xfId="2" applyNumberFormat="1" applyFont="1" applyAlignment="1">
      <alignment horizontal="centerContinuous" vertical="center"/>
    </xf>
    <xf numFmtId="37" fontId="2" fillId="0" borderId="0" xfId="3" applyNumberFormat="1" applyFont="1" applyAlignment="1">
      <alignment horizontal="centerContinuous" vertical="center"/>
    </xf>
    <xf numFmtId="37" fontId="2" fillId="0" borderId="0" xfId="2" applyNumberFormat="1" applyFont="1" applyAlignment="1">
      <alignment horizontal="right" vertical="center"/>
    </xf>
    <xf numFmtId="0" fontId="2" fillId="0" borderId="0" xfId="2" applyFont="1" applyAlignment="1">
      <alignment horizontal="right" vertical="center"/>
    </xf>
    <xf numFmtId="2" fontId="2" fillId="0" borderId="0" xfId="2" applyNumberFormat="1" applyFont="1" applyAlignment="1">
      <alignment horizontal="center" vertical="center"/>
    </xf>
    <xf numFmtId="17" fontId="2" fillId="0" borderId="0" xfId="3" quotePrefix="1" applyNumberFormat="1" applyFont="1" applyAlignment="1">
      <alignment horizontal="center" vertical="center"/>
    </xf>
    <xf numFmtId="37" fontId="2" fillId="0" borderId="0" xfId="3" applyNumberFormat="1" applyFont="1" applyAlignment="1">
      <alignment horizontal="right" vertical="center"/>
    </xf>
    <xf numFmtId="2" fontId="2" fillId="0" borderId="0" xfId="3" applyNumberFormat="1" applyFont="1" applyAlignment="1">
      <alignment horizontal="center" vertical="center"/>
    </xf>
    <xf numFmtId="187" fontId="2" fillId="0" borderId="0" xfId="3" applyNumberFormat="1" applyFont="1" applyAlignment="1">
      <alignment horizontal="right" vertical="center"/>
    </xf>
    <xf numFmtId="187" fontId="1" fillId="0" borderId="0" xfId="3" applyNumberFormat="1" applyFont="1" applyAlignment="1">
      <alignment vertical="center"/>
    </xf>
    <xf numFmtId="37" fontId="1" fillId="0" borderId="0" xfId="3" applyNumberFormat="1" applyFont="1" applyAlignment="1">
      <alignment horizontal="right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vertical="center"/>
    </xf>
    <xf numFmtId="37" fontId="1" fillId="0" borderId="5" xfId="3" applyNumberFormat="1" applyFont="1" applyBorder="1" applyAlignment="1">
      <alignment vertical="center"/>
    </xf>
    <xf numFmtId="39" fontId="1" fillId="0" borderId="5" xfId="3" applyNumberFormat="1" applyFont="1" applyBorder="1" applyAlignment="1">
      <alignment horizontal="right" vertical="center"/>
    </xf>
    <xf numFmtId="39" fontId="1" fillId="0" borderId="0" xfId="3" applyNumberFormat="1" applyFont="1" applyAlignment="1">
      <alignment horizontal="right" vertical="center"/>
    </xf>
    <xf numFmtId="0" fontId="2" fillId="0" borderId="0" xfId="3" applyFont="1" applyAlignment="1">
      <alignment horizontal="right" vertical="center" textRotation="180"/>
    </xf>
    <xf numFmtId="37" fontId="2" fillId="0" borderId="3" xfId="0" applyNumberFormat="1" applyFont="1" applyBorder="1" applyAlignment="1">
      <alignment vertical="center"/>
    </xf>
    <xf numFmtId="37" fontId="1" fillId="0" borderId="4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7" fontId="2" fillId="0" borderId="6" xfId="0" applyNumberFormat="1" applyFont="1" applyBorder="1" applyAlignment="1">
      <alignment vertical="center"/>
    </xf>
    <xf numFmtId="37" fontId="1" fillId="0" borderId="4" xfId="0" applyNumberFormat="1" applyFont="1" applyBorder="1" applyAlignment="1">
      <alignment horizontal="left" vertical="center"/>
    </xf>
    <xf numFmtId="37" fontId="1" fillId="0" borderId="0" xfId="0" quotePrefix="1" applyNumberFormat="1" applyFont="1" applyAlignment="1">
      <alignment horizontal="center" vertical="center"/>
    </xf>
    <xf numFmtId="0" fontId="10" fillId="0" borderId="0" xfId="0" applyFont="1"/>
    <xf numFmtId="39" fontId="2" fillId="0" borderId="1" xfId="3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4" xfId="2" applyFont="1" applyBorder="1" applyAlignment="1">
      <alignment vertical="center"/>
    </xf>
    <xf numFmtId="0" fontId="2" fillId="0" borderId="4" xfId="2" applyFont="1" applyBorder="1" applyAlignment="1">
      <alignment horizontal="center" vertical="center"/>
    </xf>
    <xf numFmtId="37" fontId="2" fillId="0" borderId="4" xfId="2" applyNumberFormat="1" applyFont="1" applyBorder="1" applyAlignment="1">
      <alignment horizontal="center" vertical="center"/>
    </xf>
    <xf numFmtId="37" fontId="2" fillId="0" borderId="4" xfId="2" applyNumberFormat="1" applyFont="1" applyBorder="1" applyAlignment="1">
      <alignment vertical="center"/>
    </xf>
    <xf numFmtId="37" fontId="1" fillId="0" borderId="4" xfId="0" quotePrefix="1" applyNumberFormat="1" applyFont="1" applyBorder="1" applyAlignment="1">
      <alignment horizontal="left" vertical="center"/>
    </xf>
    <xf numFmtId="39" fontId="2" fillId="0" borderId="0" xfId="2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7" fontId="1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horizontal="center" vertical="center"/>
    </xf>
    <xf numFmtId="37" fontId="2" fillId="0" borderId="7" xfId="0" applyNumberFormat="1" applyFont="1" applyBorder="1" applyAlignment="1">
      <alignment horizontal="center" vertical="center"/>
    </xf>
    <xf numFmtId="0" fontId="1" fillId="0" borderId="1" xfId="2" quotePrefix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37" fontId="1" fillId="0" borderId="4" xfId="0" quotePrefix="1" applyNumberFormat="1" applyFont="1" applyBorder="1" applyAlignment="1">
      <alignment horizontal="center" vertical="center"/>
    </xf>
    <xf numFmtId="0" fontId="1" fillId="0" borderId="4" xfId="2" quotePrefix="1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detail of investment (e) - Qtr3'07" xfId="2"/>
    <cellStyle name="Normal_detail of investment (t) - Qtr3'0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dit/Desktop/CREAM/SIRIPRT/2568/IN/IN%201/EN/SIRIPRT%20E2%20EN%20Q1'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&amp;PL"/>
      <sheetName val="property-e"/>
      <sheetName val="Cashflow"/>
      <sheetName val="000"/>
    </sheetNames>
    <sheetDataSet>
      <sheetData sheetId="0">
        <row r="8">
          <cell r="I8">
            <v>1911000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zoomScaleSheetLayoutView="120" workbookViewId="0">
      <selection activeCell="I11" sqref="I11"/>
    </sheetView>
  </sheetViews>
  <sheetFormatPr defaultRowHeight="14.25" x14ac:dyDescent="0.2"/>
  <cols>
    <col min="1" max="1" width="3.125" customWidth="1"/>
    <col min="4" max="4" width="24.75" customWidth="1"/>
    <col min="6" max="6" width="1.25" customWidth="1"/>
    <col min="7" max="7" width="16.625" customWidth="1"/>
    <col min="8" max="8" width="1.375" customWidth="1"/>
    <col min="9" max="9" width="16.625" customWidth="1"/>
  </cols>
  <sheetData>
    <row r="1" spans="1:10" ht="21" x14ac:dyDescent="0.45">
      <c r="I1" s="16">
        <v>3</v>
      </c>
    </row>
    <row r="2" spans="1:10" ht="21" x14ac:dyDescent="0.2">
      <c r="A2" s="106" t="s">
        <v>103</v>
      </c>
      <c r="B2" s="106"/>
      <c r="C2" s="106"/>
      <c r="D2" s="106"/>
      <c r="E2" s="106"/>
      <c r="F2" s="106"/>
      <c r="G2" s="106"/>
      <c r="H2" s="106"/>
      <c r="I2" s="106"/>
      <c r="J2" s="1"/>
    </row>
    <row r="3" spans="1:10" ht="21" x14ac:dyDescent="0.2">
      <c r="A3" s="2" t="s">
        <v>104</v>
      </c>
      <c r="B3" s="2"/>
      <c r="C3" s="2"/>
      <c r="D3" s="2"/>
      <c r="E3" s="2"/>
      <c r="F3" s="2"/>
      <c r="G3" s="2"/>
      <c r="H3" s="2"/>
      <c r="I3" s="2"/>
      <c r="J3" s="1"/>
    </row>
    <row r="4" spans="1:10" ht="2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1"/>
    </row>
    <row r="5" spans="1:10" ht="21" x14ac:dyDescent="0.2">
      <c r="A5" s="2"/>
      <c r="B5" s="19"/>
      <c r="C5" s="2"/>
      <c r="D5" s="19"/>
      <c r="E5" s="2"/>
      <c r="F5" s="19"/>
      <c r="G5" s="19"/>
      <c r="H5" s="2"/>
      <c r="I5" s="28" t="s">
        <v>31</v>
      </c>
      <c r="J5" s="1"/>
    </row>
    <row r="6" spans="1:10" ht="21" x14ac:dyDescent="0.2">
      <c r="A6" s="20"/>
      <c r="B6" s="1"/>
      <c r="C6" s="20"/>
      <c r="D6" s="20"/>
      <c r="E6" s="21" t="s">
        <v>30</v>
      </c>
      <c r="F6" s="22"/>
      <c r="G6" s="23" t="s">
        <v>2</v>
      </c>
      <c r="H6" s="24"/>
      <c r="I6" s="25" t="s">
        <v>3</v>
      </c>
      <c r="J6" s="1"/>
    </row>
    <row r="7" spans="1:10" ht="21" x14ac:dyDescent="0.2">
      <c r="A7" s="1"/>
      <c r="B7" s="18"/>
      <c r="C7" s="1"/>
      <c r="D7" s="1"/>
      <c r="E7" s="26"/>
      <c r="F7" s="26"/>
      <c r="G7" s="30" t="s">
        <v>32</v>
      </c>
      <c r="H7" s="24"/>
      <c r="I7" s="27" t="s">
        <v>34</v>
      </c>
      <c r="J7" s="1"/>
    </row>
    <row r="8" spans="1:10" ht="21" x14ac:dyDescent="0.2">
      <c r="A8" s="1"/>
      <c r="B8" s="1"/>
      <c r="C8" s="1"/>
      <c r="D8" s="1"/>
      <c r="E8" s="26"/>
      <c r="F8" s="26"/>
      <c r="G8" s="30" t="s">
        <v>33</v>
      </c>
      <c r="H8" s="29"/>
      <c r="I8" s="27"/>
      <c r="J8" s="1"/>
    </row>
    <row r="9" spans="1:10" ht="21" x14ac:dyDescent="0.2">
      <c r="A9" s="5" t="s">
        <v>4</v>
      </c>
      <c r="B9" s="1"/>
      <c r="C9" s="1"/>
      <c r="D9" s="1"/>
      <c r="E9" s="1"/>
      <c r="F9" s="1"/>
      <c r="G9" s="1"/>
      <c r="H9" s="1"/>
      <c r="I9" s="1"/>
      <c r="J9" s="1"/>
    </row>
    <row r="10" spans="1:10" ht="21" x14ac:dyDescent="0.2">
      <c r="A10" s="1" t="s">
        <v>5</v>
      </c>
      <c r="B10" s="1"/>
      <c r="C10" s="1"/>
      <c r="D10" s="1"/>
      <c r="E10" s="15">
        <v>5</v>
      </c>
      <c r="F10" s="15"/>
      <c r="G10" s="7">
        <v>1300</v>
      </c>
      <c r="H10" s="1"/>
      <c r="I10" s="7">
        <v>1300</v>
      </c>
      <c r="J10" s="1"/>
    </row>
    <row r="11" spans="1:10" ht="21" x14ac:dyDescent="0.2">
      <c r="A11" s="1" t="s">
        <v>6</v>
      </c>
      <c r="B11" s="1"/>
      <c r="C11" s="1"/>
      <c r="D11" s="1"/>
      <c r="E11" s="15">
        <v>6</v>
      </c>
      <c r="F11" s="15"/>
      <c r="G11" s="7">
        <v>1916000</v>
      </c>
      <c r="H11" s="1"/>
      <c r="I11" s="7">
        <v>1911000</v>
      </c>
      <c r="J11" s="1"/>
    </row>
    <row r="12" spans="1:10" ht="21" x14ac:dyDescent="0.2">
      <c r="A12" s="8" t="s">
        <v>7</v>
      </c>
      <c r="B12" s="1"/>
      <c r="C12" s="1"/>
      <c r="D12" s="1"/>
      <c r="E12" s="15"/>
      <c r="F12" s="15"/>
      <c r="G12" s="7">
        <v>72157</v>
      </c>
      <c r="H12" s="6"/>
      <c r="I12" s="7">
        <v>64300</v>
      </c>
      <c r="J12" s="1"/>
    </row>
    <row r="13" spans="1:10" ht="21" x14ac:dyDescent="0.2">
      <c r="A13" s="8" t="s">
        <v>8</v>
      </c>
      <c r="B13" s="1"/>
      <c r="C13" s="1"/>
      <c r="D13" s="1"/>
      <c r="E13" s="15"/>
      <c r="F13" s="15"/>
      <c r="G13" s="7"/>
      <c r="H13" s="6"/>
      <c r="I13" s="7"/>
      <c r="J13" s="1"/>
    </row>
    <row r="14" spans="1:10" ht="21" x14ac:dyDescent="0.2">
      <c r="A14" s="1"/>
      <c r="B14" s="8" t="s">
        <v>9</v>
      </c>
      <c r="C14" s="1"/>
      <c r="D14" s="1"/>
      <c r="E14" s="15" t="s">
        <v>10</v>
      </c>
      <c r="F14" s="15"/>
      <c r="G14" s="7">
        <v>3232</v>
      </c>
      <c r="H14" s="6"/>
      <c r="I14" s="7">
        <v>4437</v>
      </c>
      <c r="J14" s="1"/>
    </row>
    <row r="15" spans="1:10" ht="21" x14ac:dyDescent="0.2">
      <c r="A15" s="1"/>
      <c r="B15" s="8" t="s">
        <v>11</v>
      </c>
      <c r="C15" s="1"/>
      <c r="D15" s="1"/>
      <c r="E15" s="15"/>
      <c r="F15" s="15"/>
      <c r="G15" s="7">
        <v>73</v>
      </c>
      <c r="H15" s="6"/>
      <c r="I15" s="7">
        <v>5</v>
      </c>
      <c r="J15" s="1"/>
    </row>
    <row r="16" spans="1:10" ht="21" x14ac:dyDescent="0.2">
      <c r="A16" s="8" t="s">
        <v>12</v>
      </c>
      <c r="B16" s="1"/>
      <c r="C16" s="1"/>
      <c r="D16" s="1"/>
      <c r="E16" s="15"/>
      <c r="F16" s="15"/>
      <c r="G16" s="7">
        <v>2289</v>
      </c>
      <c r="H16" s="6"/>
      <c r="I16" s="7">
        <v>2283</v>
      </c>
      <c r="J16" s="1"/>
    </row>
    <row r="17" spans="1:10" ht="21" x14ac:dyDescent="0.2">
      <c r="A17" s="8" t="s">
        <v>13</v>
      </c>
      <c r="B17" s="1"/>
      <c r="C17" s="1"/>
      <c r="D17" s="1"/>
      <c r="E17" s="15"/>
      <c r="F17" s="15"/>
      <c r="G17" s="7">
        <v>3287</v>
      </c>
      <c r="H17" s="1"/>
      <c r="I17" s="9">
        <v>1690</v>
      </c>
      <c r="J17" s="1"/>
    </row>
    <row r="18" spans="1:10" ht="21" x14ac:dyDescent="0.2">
      <c r="A18" s="5" t="s">
        <v>14</v>
      </c>
      <c r="B18" s="1"/>
      <c r="C18" s="1"/>
      <c r="D18" s="1"/>
      <c r="E18" s="15"/>
      <c r="F18" s="15"/>
      <c r="G18" s="10">
        <f>SUM(G10:G17)</f>
        <v>1998338</v>
      </c>
      <c r="H18" s="1"/>
      <c r="I18" s="9">
        <f>SUM(I10:I17)</f>
        <v>1985015</v>
      </c>
      <c r="J18" s="1"/>
    </row>
    <row r="19" spans="1:10" ht="21" x14ac:dyDescent="0.2">
      <c r="A19" s="5" t="s">
        <v>15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1" x14ac:dyDescent="0.2">
      <c r="A20" s="1" t="s">
        <v>16</v>
      </c>
      <c r="B20" s="1"/>
      <c r="C20" s="1"/>
      <c r="D20" s="1"/>
      <c r="E20" s="15">
        <v>10</v>
      </c>
      <c r="F20" s="15"/>
      <c r="G20" s="11">
        <v>8686</v>
      </c>
      <c r="H20" s="1"/>
      <c r="I20" s="11">
        <v>9712</v>
      </c>
      <c r="J20" s="1"/>
    </row>
    <row r="21" spans="1:10" ht="21" x14ac:dyDescent="0.2">
      <c r="A21" s="1" t="s">
        <v>17</v>
      </c>
      <c r="B21" s="1"/>
      <c r="C21" s="1"/>
      <c r="D21" s="1"/>
      <c r="E21" s="15"/>
      <c r="F21" s="15"/>
      <c r="G21" s="11">
        <v>25262</v>
      </c>
      <c r="H21" s="1"/>
      <c r="I21" s="11">
        <v>25147</v>
      </c>
      <c r="J21" s="1"/>
    </row>
    <row r="22" spans="1:10" ht="21" x14ac:dyDescent="0.2">
      <c r="A22" s="1" t="s">
        <v>18</v>
      </c>
      <c r="B22" s="1"/>
      <c r="C22" s="1"/>
      <c r="D22" s="1"/>
      <c r="E22" s="15"/>
      <c r="F22" s="15"/>
      <c r="G22" s="11">
        <v>1197</v>
      </c>
      <c r="H22" s="1"/>
      <c r="I22" s="11">
        <v>1083</v>
      </c>
      <c r="J22" s="1"/>
    </row>
    <row r="23" spans="1:10" ht="21" x14ac:dyDescent="0.2">
      <c r="A23" s="1" t="s">
        <v>19</v>
      </c>
      <c r="B23" s="1"/>
      <c r="C23" s="1"/>
      <c r="D23" s="1"/>
      <c r="E23" s="15"/>
      <c r="F23" s="15"/>
      <c r="G23" s="9">
        <v>836</v>
      </c>
      <c r="H23" s="1"/>
      <c r="I23" s="9">
        <v>425</v>
      </c>
      <c r="J23" s="1"/>
    </row>
    <row r="24" spans="1:10" ht="21" x14ac:dyDescent="0.2">
      <c r="A24" s="2" t="s">
        <v>20</v>
      </c>
      <c r="B24" s="1"/>
      <c r="C24" s="1"/>
      <c r="D24" s="1"/>
      <c r="E24" s="1"/>
      <c r="F24" s="1"/>
      <c r="G24" s="9">
        <f>SUM(G20:G23)</f>
        <v>35981</v>
      </c>
      <c r="H24" s="1"/>
      <c r="I24" s="9">
        <f>SUM(I20:I23)</f>
        <v>36367</v>
      </c>
      <c r="J24" s="1"/>
    </row>
    <row r="25" spans="1:10" ht="21.75" thickBot="1" x14ac:dyDescent="0.25">
      <c r="A25" s="2" t="s">
        <v>21</v>
      </c>
      <c r="B25" s="1"/>
      <c r="C25" s="1"/>
      <c r="D25" s="1"/>
      <c r="E25" s="1"/>
      <c r="F25" s="1"/>
      <c r="G25" s="12">
        <f>SUM(G18-G24)</f>
        <v>1962357</v>
      </c>
      <c r="H25" s="1"/>
      <c r="I25" s="12">
        <f>SUM(I18-I24)</f>
        <v>1948648</v>
      </c>
      <c r="J25" s="1"/>
    </row>
    <row r="26" spans="1:10" ht="21.75" thickTop="1" x14ac:dyDescent="0.2">
      <c r="A26" s="2" t="s">
        <v>22</v>
      </c>
      <c r="B26" s="1"/>
      <c r="C26" s="1"/>
      <c r="D26" s="1"/>
      <c r="E26" s="1"/>
      <c r="F26" s="1"/>
      <c r="G26" s="1"/>
      <c r="H26" s="1"/>
      <c r="I26" s="11"/>
      <c r="J26" s="1"/>
    </row>
    <row r="27" spans="1:10" ht="21" x14ac:dyDescent="0.2">
      <c r="A27" s="8" t="s">
        <v>23</v>
      </c>
      <c r="B27" s="1"/>
      <c r="C27" s="1"/>
      <c r="D27" s="1"/>
      <c r="E27" s="1"/>
      <c r="F27" s="1"/>
      <c r="G27" s="1"/>
      <c r="H27" s="1"/>
      <c r="I27" s="11"/>
      <c r="J27" s="1"/>
    </row>
    <row r="28" spans="1:10" ht="21" x14ac:dyDescent="0.2">
      <c r="A28" s="8" t="s">
        <v>24</v>
      </c>
      <c r="B28" s="1" t="s">
        <v>25</v>
      </c>
      <c r="C28" s="1"/>
      <c r="D28" s="1"/>
      <c r="E28" s="15"/>
      <c r="F28" s="15"/>
      <c r="G28" s="11">
        <v>1913975</v>
      </c>
      <c r="H28" s="1"/>
      <c r="I28" s="11">
        <v>1913975</v>
      </c>
      <c r="J28" s="1"/>
    </row>
    <row r="29" spans="1:10" ht="21" x14ac:dyDescent="0.2">
      <c r="A29" s="1" t="s">
        <v>26</v>
      </c>
      <c r="B29" s="1"/>
      <c r="C29" s="1"/>
      <c r="D29" s="1"/>
      <c r="E29" s="15">
        <v>8</v>
      </c>
      <c r="F29" s="15"/>
      <c r="G29" s="9">
        <v>48382</v>
      </c>
      <c r="H29" s="1"/>
      <c r="I29" s="9">
        <v>34673</v>
      </c>
      <c r="J29" s="1"/>
    </row>
    <row r="30" spans="1:10" ht="21.75" thickBot="1" x14ac:dyDescent="0.25">
      <c r="A30" s="5" t="s">
        <v>21</v>
      </c>
      <c r="B30" s="1"/>
      <c r="C30" s="1"/>
      <c r="D30" s="1"/>
      <c r="E30" s="1"/>
      <c r="F30" s="1"/>
      <c r="G30" s="12">
        <f>SUM(G28:G29)</f>
        <v>1962357</v>
      </c>
      <c r="H30" s="1"/>
      <c r="I30" s="12">
        <f>SUM(I28:I29)</f>
        <v>1948648</v>
      </c>
      <c r="J30" s="1"/>
    </row>
    <row r="31" spans="1:10" ht="21.75" thickTop="1" x14ac:dyDescent="0.2">
      <c r="A31" s="1"/>
      <c r="B31" s="1"/>
      <c r="C31" s="1"/>
      <c r="D31" s="1"/>
      <c r="E31" s="1"/>
      <c r="F31" s="1"/>
      <c r="G31" s="1"/>
      <c r="H31" s="1"/>
      <c r="I31" s="13"/>
      <c r="J31" s="1"/>
    </row>
    <row r="32" spans="1:10" ht="21" x14ac:dyDescent="0.2">
      <c r="A32" s="1" t="s">
        <v>27</v>
      </c>
      <c r="B32" s="1"/>
      <c r="C32" s="1"/>
      <c r="D32" s="1"/>
      <c r="E32" s="14"/>
      <c r="F32" s="14"/>
      <c r="G32" s="14">
        <v>11.543200000000001</v>
      </c>
      <c r="H32" s="1"/>
      <c r="I32" s="14">
        <f>(I30/I33)</f>
        <v>11.462635294117646</v>
      </c>
      <c r="J32" s="1"/>
    </row>
    <row r="33" spans="1:10" ht="21" x14ac:dyDescent="0.2">
      <c r="A33" s="1" t="s">
        <v>28</v>
      </c>
      <c r="B33" s="1"/>
      <c r="C33" s="1"/>
      <c r="D33" s="1"/>
      <c r="E33" s="3"/>
      <c r="F33" s="3"/>
      <c r="G33" s="11">
        <v>170000</v>
      </c>
      <c r="H33" s="1"/>
      <c r="I33" s="11">
        <v>170000</v>
      </c>
      <c r="J33" s="1"/>
    </row>
    <row r="34" spans="1:10" ht="21" x14ac:dyDescent="0.2">
      <c r="A34" s="1"/>
      <c r="B34" s="1"/>
      <c r="C34" s="1"/>
      <c r="D34" s="1"/>
      <c r="E34" s="3"/>
      <c r="F34" s="3"/>
      <c r="G34" s="3"/>
      <c r="H34" s="1"/>
      <c r="I34" s="3"/>
      <c r="J34" s="1"/>
    </row>
    <row r="35" spans="1:10" ht="21" x14ac:dyDescent="0.2">
      <c r="A35" s="93"/>
      <c r="B35" s="93"/>
      <c r="C35" s="93"/>
      <c r="D35" s="93"/>
      <c r="E35" s="3"/>
      <c r="F35" s="3"/>
      <c r="G35" s="3"/>
      <c r="H35" s="1"/>
      <c r="I35" s="3"/>
      <c r="J35" s="1"/>
    </row>
    <row r="36" spans="1:10" ht="21" x14ac:dyDescent="0.2">
      <c r="A36" s="108" t="s">
        <v>105</v>
      </c>
      <c r="B36" s="108"/>
      <c r="C36" s="108"/>
      <c r="D36" s="108"/>
      <c r="E36" s="3"/>
      <c r="F36" s="3"/>
      <c r="G36" s="3"/>
      <c r="H36" s="1"/>
      <c r="J36" s="1"/>
    </row>
    <row r="37" spans="1:10" ht="21" x14ac:dyDescent="0.2">
      <c r="A37" s="107" t="s">
        <v>106</v>
      </c>
      <c r="B37" s="107"/>
      <c r="C37" s="107"/>
      <c r="D37" s="107"/>
      <c r="E37" s="3"/>
      <c r="F37" s="3"/>
      <c r="G37" s="3"/>
      <c r="H37" s="1"/>
      <c r="J37" s="1"/>
    </row>
    <row r="38" spans="1:10" ht="21" x14ac:dyDescent="0.2">
      <c r="A38" s="15"/>
      <c r="B38" s="15"/>
      <c r="C38" s="15"/>
      <c r="D38" s="15"/>
      <c r="E38" s="3"/>
      <c r="F38" s="3"/>
      <c r="G38" s="3"/>
      <c r="H38" s="1"/>
      <c r="J38" s="1"/>
    </row>
    <row r="39" spans="1:10" ht="21" x14ac:dyDescent="0.2">
      <c r="A39" s="1" t="s">
        <v>29</v>
      </c>
      <c r="B39" s="1"/>
      <c r="C39" s="1"/>
      <c r="D39" s="1"/>
      <c r="E39" s="3"/>
      <c r="F39" s="3"/>
      <c r="G39" s="3"/>
      <c r="H39" s="1"/>
      <c r="I39" s="3"/>
      <c r="J39" s="1"/>
    </row>
    <row r="40" spans="1:10" ht="21" x14ac:dyDescent="0.2">
      <c r="A40" s="1"/>
      <c r="B40" s="1"/>
      <c r="C40" s="1"/>
      <c r="D40" s="1"/>
      <c r="E40" s="3"/>
      <c r="F40" s="3"/>
      <c r="G40" s="3"/>
      <c r="H40" s="1"/>
      <c r="I40" s="3"/>
      <c r="J40" s="1"/>
    </row>
    <row r="41" spans="1:10" ht="21" x14ac:dyDescent="0.2">
      <c r="A41" s="1"/>
      <c r="B41" s="1"/>
      <c r="C41" s="1"/>
      <c r="D41" s="1"/>
      <c r="E41" s="14"/>
      <c r="F41" s="14"/>
      <c r="G41" s="14"/>
      <c r="H41" s="14"/>
      <c r="I41" s="14"/>
      <c r="J41" s="1"/>
    </row>
    <row r="42" spans="1:10" ht="21" x14ac:dyDescent="0.2">
      <c r="A42" s="107"/>
      <c r="B42" s="107"/>
      <c r="C42" s="107"/>
      <c r="D42" s="107"/>
      <c r="E42" s="14"/>
      <c r="F42" s="14"/>
      <c r="G42" s="14"/>
      <c r="H42" s="14"/>
      <c r="I42" s="14"/>
      <c r="J42" s="1"/>
    </row>
    <row r="43" spans="1:10" ht="21" x14ac:dyDescent="0.2">
      <c r="A43" s="107"/>
      <c r="B43" s="107"/>
      <c r="C43" s="107"/>
      <c r="D43" s="107"/>
      <c r="E43" s="14"/>
      <c r="F43" s="14"/>
      <c r="G43" s="14"/>
      <c r="H43" s="14"/>
      <c r="I43" s="14"/>
      <c r="J43" s="1"/>
    </row>
  </sheetData>
  <mergeCells count="5">
    <mergeCell ref="A2:I2"/>
    <mergeCell ref="A42:D42"/>
    <mergeCell ref="A43:D43"/>
    <mergeCell ref="A36:D36"/>
    <mergeCell ref="A37:D37"/>
  </mergeCells>
  <pageMargins left="0.9055118110236221" right="0.51181102362204722" top="0.51181102362204722" bottom="0.59055118110236227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zoomScaleSheetLayoutView="100" workbookViewId="0">
      <selection activeCell="K27" sqref="K27"/>
    </sheetView>
  </sheetViews>
  <sheetFormatPr defaultColWidth="9" defaultRowHeight="21" x14ac:dyDescent="0.45"/>
  <cols>
    <col min="1" max="3" width="9" style="16"/>
    <col min="4" max="4" width="16.125" style="16" customWidth="1"/>
    <col min="5" max="5" width="21" style="16" customWidth="1"/>
    <col min="6" max="6" width="9" style="16"/>
    <col min="7" max="7" width="1.25" style="16" customWidth="1"/>
    <col min="8" max="8" width="16.625" style="16" customWidth="1"/>
    <col min="9" max="16384" width="9" style="16"/>
  </cols>
  <sheetData>
    <row r="1" spans="1:9" x14ac:dyDescent="0.45">
      <c r="H1" s="16">
        <v>4</v>
      </c>
    </row>
    <row r="2" spans="1:9" x14ac:dyDescent="0.45">
      <c r="A2" s="106" t="s">
        <v>103</v>
      </c>
      <c r="B2" s="106"/>
      <c r="C2" s="106"/>
      <c r="D2" s="106"/>
      <c r="E2" s="106"/>
      <c r="F2" s="106"/>
      <c r="G2" s="106"/>
      <c r="H2" s="106"/>
      <c r="I2" s="106"/>
    </row>
    <row r="3" spans="1:9" x14ac:dyDescent="0.45">
      <c r="A3" s="2" t="s">
        <v>107</v>
      </c>
      <c r="B3" s="2"/>
      <c r="C3" s="2"/>
      <c r="D3" s="2"/>
      <c r="E3" s="30"/>
      <c r="F3" s="2"/>
      <c r="G3" s="2"/>
      <c r="H3" s="2"/>
      <c r="I3" s="2"/>
    </row>
    <row r="4" spans="1:9" x14ac:dyDescent="0.45">
      <c r="A4" s="2" t="s">
        <v>108</v>
      </c>
      <c r="B4" s="2"/>
      <c r="C4" s="2"/>
      <c r="D4" s="2"/>
      <c r="E4" s="30"/>
      <c r="F4" s="2"/>
      <c r="G4" s="2"/>
      <c r="H4" s="2"/>
      <c r="I4" s="2"/>
    </row>
    <row r="5" spans="1:9" x14ac:dyDescent="0.45">
      <c r="A5" s="2"/>
      <c r="B5" s="2"/>
      <c r="C5" s="2"/>
      <c r="D5" s="2"/>
      <c r="E5" s="2"/>
      <c r="F5" s="2"/>
      <c r="G5" s="19"/>
      <c r="H5" s="37" t="s">
        <v>31</v>
      </c>
      <c r="I5" s="1"/>
    </row>
    <row r="6" spans="1:9" x14ac:dyDescent="0.45">
      <c r="A6" s="35"/>
      <c r="B6" s="35"/>
      <c r="C6" s="35"/>
      <c r="D6" s="35"/>
      <c r="E6" s="35"/>
      <c r="F6" s="21" t="s">
        <v>1</v>
      </c>
      <c r="G6" s="105"/>
      <c r="H6" s="36" t="s">
        <v>35</v>
      </c>
      <c r="I6" s="1"/>
    </row>
    <row r="7" spans="1:9" x14ac:dyDescent="0.45">
      <c r="A7" s="2"/>
      <c r="B7" s="2"/>
      <c r="C7" s="2"/>
      <c r="D7" s="2"/>
      <c r="E7" s="94"/>
      <c r="F7" s="26"/>
      <c r="G7" s="29"/>
      <c r="H7" s="95"/>
      <c r="I7" s="1"/>
    </row>
    <row r="8" spans="1:9" x14ac:dyDescent="0.45">
      <c r="A8" s="5" t="s">
        <v>36</v>
      </c>
      <c r="B8" s="1"/>
      <c r="C8" s="1"/>
      <c r="D8" s="1"/>
      <c r="E8" s="1"/>
      <c r="F8" s="1"/>
      <c r="G8" s="1"/>
      <c r="H8" s="1"/>
      <c r="I8" s="1"/>
    </row>
    <row r="9" spans="1:9" x14ac:dyDescent="0.45">
      <c r="A9" s="8" t="s">
        <v>37</v>
      </c>
      <c r="B9" s="1"/>
      <c r="C9" s="1"/>
      <c r="D9" s="1"/>
      <c r="E9" s="1"/>
      <c r="F9" s="15">
        <v>10</v>
      </c>
      <c r="G9" s="1"/>
      <c r="H9" s="7">
        <v>26793</v>
      </c>
      <c r="I9" s="1"/>
    </row>
    <row r="10" spans="1:9" x14ac:dyDescent="0.45">
      <c r="A10" s="8" t="s">
        <v>38</v>
      </c>
      <c r="B10" s="1"/>
      <c r="C10" s="1"/>
      <c r="D10" s="1"/>
      <c r="E10" s="1"/>
      <c r="F10" s="15">
        <v>10</v>
      </c>
      <c r="G10" s="1"/>
      <c r="H10" s="7">
        <v>68</v>
      </c>
      <c r="I10" s="1"/>
    </row>
    <row r="11" spans="1:9" x14ac:dyDescent="0.45">
      <c r="A11" s="8" t="s">
        <v>39</v>
      </c>
      <c r="B11" s="1"/>
      <c r="C11" s="1"/>
      <c r="D11" s="1"/>
      <c r="E11" s="1"/>
      <c r="F11" s="1"/>
      <c r="G11" s="1"/>
      <c r="H11" s="7">
        <v>158</v>
      </c>
      <c r="I11" s="1"/>
    </row>
    <row r="12" spans="1:9" x14ac:dyDescent="0.45">
      <c r="A12" s="5" t="s">
        <v>40</v>
      </c>
      <c r="B12" s="1"/>
      <c r="C12" s="1"/>
      <c r="D12" s="1"/>
      <c r="E12" s="1"/>
      <c r="F12" s="1"/>
      <c r="G12" s="1"/>
      <c r="H12" s="9">
        <f>SUM(H9:H11)</f>
        <v>27019</v>
      </c>
      <c r="I12" s="1"/>
    </row>
    <row r="13" spans="1:9" x14ac:dyDescent="0.45">
      <c r="A13" s="5" t="s">
        <v>41</v>
      </c>
      <c r="B13" s="1"/>
      <c r="C13" s="1"/>
      <c r="D13" s="1"/>
      <c r="E13" s="1"/>
      <c r="F13" s="1"/>
      <c r="G13" s="1"/>
      <c r="H13" s="3"/>
      <c r="I13" s="1"/>
    </row>
    <row r="14" spans="1:9" x14ac:dyDescent="0.45">
      <c r="A14" s="1" t="s">
        <v>42</v>
      </c>
      <c r="B14" s="1"/>
      <c r="C14" s="1"/>
      <c r="D14" s="1"/>
      <c r="E14" s="1"/>
      <c r="F14" s="15"/>
      <c r="G14" s="1"/>
      <c r="H14" s="7">
        <v>6402</v>
      </c>
      <c r="I14" s="1"/>
    </row>
    <row r="15" spans="1:9" x14ac:dyDescent="0.45">
      <c r="A15" s="31" t="s">
        <v>43</v>
      </c>
      <c r="B15" s="1"/>
      <c r="C15" s="1"/>
      <c r="D15" s="1"/>
      <c r="E15" s="1"/>
      <c r="F15" s="15">
        <v>10</v>
      </c>
      <c r="G15" s="1"/>
      <c r="H15" s="7">
        <v>1017</v>
      </c>
      <c r="I15" s="1"/>
    </row>
    <row r="16" spans="1:9" x14ac:dyDescent="0.45">
      <c r="A16" s="8" t="s">
        <v>119</v>
      </c>
      <c r="B16" s="1"/>
      <c r="C16" s="1"/>
      <c r="D16" s="1"/>
      <c r="E16" s="1"/>
      <c r="F16" s="15">
        <v>10</v>
      </c>
      <c r="G16" s="1"/>
      <c r="H16" s="7">
        <v>305</v>
      </c>
      <c r="I16" s="1"/>
    </row>
    <row r="17" spans="1:9" x14ac:dyDescent="0.45">
      <c r="A17" s="8" t="s">
        <v>44</v>
      </c>
      <c r="B17" s="1"/>
      <c r="C17" s="1"/>
      <c r="D17" s="1"/>
      <c r="E17" s="1"/>
      <c r="F17" s="15"/>
      <c r="G17" s="1"/>
      <c r="H17" s="7">
        <v>310</v>
      </c>
      <c r="I17" s="1"/>
    </row>
    <row r="18" spans="1:9" x14ac:dyDescent="0.45">
      <c r="A18" s="8" t="s">
        <v>45</v>
      </c>
      <c r="B18" s="1"/>
      <c r="C18" s="1"/>
      <c r="D18" s="1"/>
      <c r="E18" s="1"/>
      <c r="F18" s="15">
        <v>10</v>
      </c>
      <c r="G18" s="1"/>
      <c r="H18" s="7">
        <v>1411</v>
      </c>
      <c r="I18" s="1"/>
    </row>
    <row r="19" spans="1:9" x14ac:dyDescent="0.45">
      <c r="A19" s="8" t="s">
        <v>46</v>
      </c>
      <c r="B19" s="1"/>
      <c r="C19" s="1"/>
      <c r="D19" s="1"/>
      <c r="E19" s="1"/>
      <c r="F19" s="15"/>
      <c r="G19" s="1"/>
      <c r="H19" s="7">
        <v>86</v>
      </c>
      <c r="I19" s="1"/>
    </row>
    <row r="20" spans="1:9" x14ac:dyDescent="0.45">
      <c r="A20" s="8" t="s">
        <v>47</v>
      </c>
      <c r="B20" s="1"/>
      <c r="C20" s="1"/>
      <c r="D20" s="1"/>
      <c r="E20" s="1"/>
      <c r="F20" s="1"/>
      <c r="G20" s="1"/>
      <c r="H20" s="7">
        <v>2761</v>
      </c>
      <c r="I20" s="1"/>
    </row>
    <row r="21" spans="1:9" x14ac:dyDescent="0.45">
      <c r="A21" s="5" t="s">
        <v>48</v>
      </c>
      <c r="B21" s="1"/>
      <c r="C21" s="1"/>
      <c r="D21" s="1"/>
      <c r="E21" s="1"/>
      <c r="F21" s="15"/>
      <c r="G21" s="1"/>
      <c r="H21" s="32">
        <f>SUM(H14:H20)</f>
        <v>12292</v>
      </c>
      <c r="I21" s="1"/>
    </row>
    <row r="22" spans="1:9" x14ac:dyDescent="0.45">
      <c r="A22" s="2" t="s">
        <v>49</v>
      </c>
      <c r="B22" s="1"/>
      <c r="C22" s="1"/>
      <c r="D22" s="1"/>
      <c r="E22" s="1"/>
      <c r="F22" s="1"/>
      <c r="G22" s="1"/>
      <c r="H22" s="33">
        <f>SUM(H12-H21)</f>
        <v>14727</v>
      </c>
      <c r="I22" s="1"/>
    </row>
    <row r="23" spans="1:9" x14ac:dyDescent="0.45">
      <c r="A23" s="2" t="s">
        <v>50</v>
      </c>
      <c r="B23" s="1"/>
      <c r="C23" s="1"/>
      <c r="D23" s="1"/>
      <c r="E23" s="1"/>
      <c r="F23" s="15"/>
      <c r="G23" s="6"/>
      <c r="H23" s="3"/>
      <c r="I23" s="1"/>
    </row>
    <row r="24" spans="1:9" x14ac:dyDescent="0.45">
      <c r="A24" s="8" t="s">
        <v>51</v>
      </c>
      <c r="B24" s="1"/>
      <c r="C24" s="1"/>
      <c r="D24" s="1"/>
      <c r="E24" s="1"/>
      <c r="F24" s="15">
        <v>6</v>
      </c>
      <c r="G24" s="6"/>
      <c r="H24" s="7">
        <v>4082</v>
      </c>
      <c r="I24" s="1"/>
    </row>
    <row r="25" spans="1:9" x14ac:dyDescent="0.45">
      <c r="A25" s="2" t="s">
        <v>52</v>
      </c>
      <c r="B25" s="1"/>
      <c r="C25" s="1"/>
      <c r="D25" s="1"/>
      <c r="E25" s="1"/>
      <c r="F25" s="15"/>
      <c r="G25" s="6"/>
      <c r="H25" s="10">
        <f>SUM(H24:H24)</f>
        <v>4082</v>
      </c>
      <c r="I25" s="1"/>
    </row>
    <row r="26" spans="1:9" ht="21.75" thickBot="1" x14ac:dyDescent="0.5">
      <c r="A26" s="2" t="s">
        <v>53</v>
      </c>
      <c r="B26" s="1"/>
      <c r="C26" s="1"/>
      <c r="D26" s="1"/>
      <c r="E26" s="1"/>
      <c r="F26" s="1"/>
      <c r="G26" s="1"/>
      <c r="H26" s="34">
        <f>SUM(H22,H25)</f>
        <v>18809</v>
      </c>
      <c r="I26" s="1"/>
    </row>
    <row r="27" spans="1:9" ht="21.75" thickTop="1" x14ac:dyDescent="0.45">
      <c r="A27" s="2"/>
      <c r="B27" s="1"/>
      <c r="C27" s="1"/>
      <c r="D27" s="1"/>
      <c r="E27" s="1"/>
      <c r="F27" s="1"/>
      <c r="G27" s="1"/>
      <c r="H27" s="7"/>
      <c r="I27" s="1"/>
    </row>
    <row r="28" spans="1:9" x14ac:dyDescent="0.45">
      <c r="A28" s="2"/>
      <c r="B28" s="1"/>
      <c r="C28" s="1"/>
      <c r="D28" s="1"/>
      <c r="E28" s="1"/>
      <c r="H28" s="98" t="s">
        <v>32</v>
      </c>
      <c r="I28" s="1"/>
    </row>
    <row r="29" spans="1:9" x14ac:dyDescent="0.45">
      <c r="A29" s="2"/>
      <c r="B29" s="1"/>
      <c r="C29" s="1"/>
      <c r="D29" s="1"/>
      <c r="E29" s="1"/>
      <c r="H29" s="98" t="s">
        <v>33</v>
      </c>
      <c r="I29" s="1"/>
    </row>
    <row r="30" spans="1:9" x14ac:dyDescent="0.45">
      <c r="A30" s="2"/>
      <c r="B30" s="1"/>
      <c r="C30" s="1"/>
      <c r="D30" s="1"/>
      <c r="E30" s="1"/>
      <c r="G30" s="1"/>
      <c r="H30" s="7"/>
      <c r="I30" s="1"/>
    </row>
    <row r="31" spans="1:9" x14ac:dyDescent="0.45">
      <c r="A31" s="2"/>
      <c r="B31" s="1"/>
      <c r="C31" s="1"/>
      <c r="D31" s="1"/>
      <c r="E31" s="1"/>
      <c r="F31" s="1"/>
      <c r="G31" s="1"/>
      <c r="H31" s="7"/>
      <c r="I31" s="1"/>
    </row>
    <row r="32" spans="1:9" x14ac:dyDescent="0.45">
      <c r="A32" s="2"/>
      <c r="B32" s="1"/>
      <c r="C32" s="1"/>
      <c r="D32" s="1"/>
      <c r="E32" s="1"/>
      <c r="F32" s="1"/>
      <c r="G32" s="1"/>
      <c r="H32" s="7"/>
      <c r="I32" s="1"/>
    </row>
    <row r="33" spans="1:9" x14ac:dyDescent="0.45">
      <c r="A33" s="2"/>
      <c r="B33" s="1"/>
      <c r="C33" s="1"/>
      <c r="D33" s="1"/>
      <c r="E33" s="1"/>
      <c r="F33" s="1"/>
      <c r="G33" s="1"/>
      <c r="H33" s="7"/>
      <c r="I33" s="1"/>
    </row>
    <row r="34" spans="1:9" x14ac:dyDescent="0.45">
      <c r="A34" s="2"/>
      <c r="B34" s="1"/>
      <c r="C34" s="1"/>
      <c r="D34" s="1"/>
      <c r="E34" s="1"/>
      <c r="F34" s="1"/>
      <c r="G34" s="1"/>
      <c r="H34" s="7"/>
      <c r="I34" s="1"/>
    </row>
    <row r="35" spans="1:9" x14ac:dyDescent="0.45">
      <c r="A35" s="2"/>
      <c r="B35" s="1"/>
      <c r="C35" s="1"/>
      <c r="D35" s="1"/>
      <c r="E35" s="1"/>
      <c r="F35" s="1"/>
      <c r="G35" s="1"/>
      <c r="H35" s="7"/>
      <c r="I35" s="1"/>
    </row>
    <row r="36" spans="1:9" x14ac:dyDescent="0.45">
      <c r="A36" s="2"/>
      <c r="B36" s="1"/>
      <c r="C36" s="1"/>
      <c r="D36" s="1"/>
      <c r="E36" s="1"/>
      <c r="G36" s="1"/>
      <c r="H36" s="7"/>
      <c r="I36" s="1"/>
    </row>
    <row r="37" spans="1:9" x14ac:dyDescent="0.45">
      <c r="A37" s="2"/>
      <c r="B37" s="1"/>
      <c r="C37" s="1"/>
      <c r="D37" s="1"/>
      <c r="E37" s="1"/>
      <c r="G37" s="1"/>
      <c r="H37" s="7"/>
      <c r="I37" s="1"/>
    </row>
    <row r="38" spans="1:9" x14ac:dyDescent="0.45">
      <c r="A38" s="2"/>
      <c r="B38" s="1"/>
      <c r="C38" s="1"/>
      <c r="D38" s="1"/>
      <c r="E38" s="1"/>
      <c r="G38" s="1"/>
      <c r="H38" s="7"/>
      <c r="I38" s="1"/>
    </row>
    <row r="39" spans="1:9" x14ac:dyDescent="0.45">
      <c r="A39" s="1" t="s">
        <v>29</v>
      </c>
      <c r="B39" s="1"/>
      <c r="C39" s="1"/>
      <c r="D39" s="1"/>
      <c r="E39" s="1"/>
      <c r="F39" s="1"/>
      <c r="G39" s="1"/>
      <c r="H39" s="1"/>
      <c r="I39" s="1"/>
    </row>
  </sheetData>
  <mergeCells count="1">
    <mergeCell ref="A2:I2"/>
  </mergeCells>
  <pageMargins left="0.9055118110236221" right="0.51181102362204722" top="0.51181102362204722" bottom="0.59055118110236227" header="0.11811023622047245" footer="0.11811023622047245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zoomScaleSheetLayoutView="100" workbookViewId="0"/>
  </sheetViews>
  <sheetFormatPr defaultColWidth="9" defaultRowHeight="23.25" x14ac:dyDescent="0.5"/>
  <cols>
    <col min="1" max="3" width="9" style="17"/>
    <col min="4" max="4" width="18.75" style="17" customWidth="1"/>
    <col min="5" max="5" width="9.25" style="17" customWidth="1"/>
    <col min="6" max="6" width="9" style="17"/>
    <col min="7" max="7" width="5.25" style="17" customWidth="1"/>
    <col min="8" max="8" width="16.625" style="17" customWidth="1"/>
    <col min="9" max="16384" width="9" style="17"/>
  </cols>
  <sheetData>
    <row r="1" spans="1:9" x14ac:dyDescent="0.5">
      <c r="H1" s="16">
        <v>5</v>
      </c>
    </row>
    <row r="2" spans="1:9" s="16" customFormat="1" ht="21" x14ac:dyDescent="0.45">
      <c r="A2" s="106" t="s">
        <v>103</v>
      </c>
      <c r="B2" s="106"/>
      <c r="C2" s="106"/>
      <c r="D2" s="106"/>
      <c r="E2" s="106"/>
      <c r="F2" s="106"/>
      <c r="G2" s="106"/>
      <c r="H2" s="106"/>
      <c r="I2" s="106"/>
    </row>
    <row r="3" spans="1:9" s="16" customFormat="1" ht="21" x14ac:dyDescent="0.45">
      <c r="A3" s="96" t="s">
        <v>109</v>
      </c>
      <c r="B3" s="2"/>
      <c r="C3" s="2"/>
      <c r="D3" s="2"/>
      <c r="E3" s="30"/>
      <c r="F3" s="2"/>
      <c r="G3" s="2"/>
      <c r="H3" s="2"/>
      <c r="I3" s="2"/>
    </row>
    <row r="4" spans="1:9" x14ac:dyDescent="0.5">
      <c r="A4" s="2" t="s">
        <v>108</v>
      </c>
      <c r="B4" s="2"/>
      <c r="C4" s="2"/>
      <c r="D4" s="2"/>
      <c r="E4" s="30"/>
      <c r="F4" s="2"/>
      <c r="G4" s="2"/>
      <c r="H4" s="2"/>
    </row>
    <row r="5" spans="1:9" x14ac:dyDescent="0.5">
      <c r="A5" s="19"/>
      <c r="B5" s="19"/>
      <c r="C5" s="19"/>
      <c r="D5" s="19"/>
      <c r="E5" s="19"/>
      <c r="F5" s="19"/>
      <c r="G5" s="37"/>
      <c r="H5" s="37" t="s">
        <v>31</v>
      </c>
    </row>
    <row r="6" spans="1:9" x14ac:dyDescent="0.5">
      <c r="A6" s="19"/>
      <c r="B6" s="19"/>
      <c r="C6" s="19"/>
      <c r="D6" s="19"/>
      <c r="E6" s="19"/>
      <c r="F6" s="22" t="s">
        <v>1</v>
      </c>
      <c r="G6" s="40"/>
      <c r="H6" s="41" t="s">
        <v>3</v>
      </c>
    </row>
    <row r="7" spans="1:9" x14ac:dyDescent="0.5">
      <c r="A7" s="2"/>
      <c r="B7" s="2"/>
      <c r="C7" s="2"/>
      <c r="D7" s="2"/>
      <c r="E7" s="2"/>
      <c r="F7" s="26"/>
      <c r="G7" s="29"/>
      <c r="H7" s="27"/>
    </row>
    <row r="8" spans="1:9" x14ac:dyDescent="0.5">
      <c r="A8" s="5" t="s">
        <v>54</v>
      </c>
      <c r="B8" s="2"/>
      <c r="C8" s="2"/>
      <c r="D8" s="2"/>
      <c r="E8" s="2"/>
      <c r="F8" s="15"/>
      <c r="G8" s="4"/>
      <c r="H8" s="38"/>
    </row>
    <row r="9" spans="1:9" x14ac:dyDescent="0.5">
      <c r="A9" s="5" t="s">
        <v>55</v>
      </c>
      <c r="B9" s="1"/>
      <c r="C9" s="1"/>
      <c r="D9" s="1"/>
      <c r="E9" s="1"/>
      <c r="F9" s="1"/>
      <c r="G9" s="1"/>
      <c r="H9" s="1"/>
    </row>
    <row r="10" spans="1:9" x14ac:dyDescent="0.5">
      <c r="A10" s="1" t="s">
        <v>129</v>
      </c>
      <c r="B10" s="1"/>
      <c r="C10" s="1"/>
      <c r="D10" s="1"/>
      <c r="E10" s="1"/>
      <c r="F10" s="1"/>
      <c r="G10" s="1"/>
      <c r="H10" s="7">
        <f>+'4'!H22</f>
        <v>14727</v>
      </c>
    </row>
    <row r="11" spans="1:9" x14ac:dyDescent="0.5">
      <c r="A11" s="1" t="s">
        <v>50</v>
      </c>
      <c r="B11" s="1"/>
      <c r="C11" s="1"/>
      <c r="D11" s="1"/>
      <c r="E11" s="1"/>
      <c r="F11" s="1"/>
      <c r="G11" s="1"/>
      <c r="H11" s="39">
        <f>+'4'!H25</f>
        <v>4082</v>
      </c>
    </row>
    <row r="12" spans="1:9" x14ac:dyDescent="0.5">
      <c r="A12" s="5" t="s">
        <v>53</v>
      </c>
      <c r="B12" s="1"/>
      <c r="C12" s="1"/>
      <c r="D12" s="1"/>
      <c r="E12" s="1"/>
      <c r="F12" s="1"/>
      <c r="G12" s="1"/>
      <c r="H12" s="7">
        <f>SUM(H10:H11)</f>
        <v>18809</v>
      </c>
    </row>
    <row r="13" spans="1:9" x14ac:dyDescent="0.5">
      <c r="A13" s="5" t="s">
        <v>120</v>
      </c>
      <c r="B13" s="1"/>
      <c r="C13" s="1"/>
      <c r="D13" s="1"/>
      <c r="E13" s="1"/>
      <c r="F13" s="15">
        <v>9</v>
      </c>
      <c r="G13" s="1"/>
      <c r="H13" s="39">
        <v>-5100</v>
      </c>
    </row>
    <row r="14" spans="1:9" x14ac:dyDescent="0.5">
      <c r="A14" s="5" t="s">
        <v>56</v>
      </c>
      <c r="B14" s="1"/>
      <c r="C14" s="1"/>
      <c r="D14" s="1"/>
      <c r="E14" s="1"/>
      <c r="F14" s="1"/>
      <c r="G14" s="1"/>
      <c r="H14" s="7">
        <f>SUM(H12:H13)</f>
        <v>13709</v>
      </c>
    </row>
    <row r="15" spans="1:9" x14ac:dyDescent="0.5">
      <c r="A15" s="1" t="s">
        <v>57</v>
      </c>
      <c r="B15" s="1"/>
      <c r="C15" s="1"/>
      <c r="D15" s="1"/>
      <c r="E15" s="1"/>
      <c r="F15" s="1"/>
      <c r="G15" s="1"/>
      <c r="H15" s="39">
        <f>+'3'!I30</f>
        <v>1948648</v>
      </c>
    </row>
    <row r="16" spans="1:9" ht="24" thickBot="1" x14ac:dyDescent="0.55000000000000004">
      <c r="A16" s="5" t="s">
        <v>58</v>
      </c>
      <c r="B16" s="1"/>
      <c r="C16" s="1"/>
      <c r="D16" s="1"/>
      <c r="E16" s="1"/>
      <c r="F16" s="1"/>
      <c r="G16" s="1"/>
      <c r="H16" s="42">
        <f>SUM(H14:H15)</f>
        <v>1962357</v>
      </c>
    </row>
    <row r="17" spans="1:8" ht="24" thickTop="1" x14ac:dyDescent="0.5">
      <c r="A17" s="1"/>
      <c r="B17" s="1"/>
      <c r="C17" s="1"/>
      <c r="D17" s="1"/>
      <c r="E17" s="1"/>
      <c r="F17" s="1"/>
      <c r="G17" s="1"/>
      <c r="H17" s="1"/>
    </row>
    <row r="18" spans="1:8" x14ac:dyDescent="0.5">
      <c r="A18" s="1"/>
      <c r="B18" s="1"/>
      <c r="C18" s="1"/>
      <c r="D18" s="1"/>
      <c r="E18" s="1"/>
      <c r="G18" s="1"/>
      <c r="H18" s="98" t="s">
        <v>32</v>
      </c>
    </row>
    <row r="19" spans="1:8" x14ac:dyDescent="0.5">
      <c r="A19" s="1"/>
      <c r="B19" s="1"/>
      <c r="C19" s="1"/>
      <c r="D19" s="1"/>
      <c r="E19" s="1"/>
      <c r="G19" s="1"/>
      <c r="H19" s="98" t="s">
        <v>33</v>
      </c>
    </row>
    <row r="20" spans="1:8" x14ac:dyDescent="0.5">
      <c r="A20" s="1"/>
      <c r="B20" s="1"/>
      <c r="C20" s="1"/>
      <c r="D20" s="1"/>
      <c r="E20" s="1"/>
      <c r="F20" s="1"/>
      <c r="G20" s="1"/>
      <c r="H20" s="1"/>
    </row>
    <row r="21" spans="1:8" x14ac:dyDescent="0.5">
      <c r="A21" s="1"/>
      <c r="B21" s="1"/>
      <c r="C21" s="1"/>
      <c r="D21" s="1"/>
      <c r="E21" s="1"/>
      <c r="F21" s="1"/>
      <c r="G21" s="1"/>
      <c r="H21" s="1"/>
    </row>
    <row r="22" spans="1:8" x14ac:dyDescent="0.5">
      <c r="A22" s="1"/>
      <c r="B22" s="1"/>
      <c r="C22" s="1"/>
      <c r="D22" s="1"/>
      <c r="E22" s="1"/>
      <c r="F22" s="1"/>
      <c r="G22" s="1"/>
      <c r="H22" s="1"/>
    </row>
    <row r="23" spans="1:8" x14ac:dyDescent="0.5">
      <c r="A23" s="1"/>
      <c r="B23" s="1"/>
      <c r="C23" s="1"/>
      <c r="D23" s="1"/>
      <c r="E23" s="1"/>
      <c r="F23" s="1"/>
      <c r="G23" s="1"/>
      <c r="H23" s="1"/>
    </row>
    <row r="24" spans="1:8" x14ac:dyDescent="0.5">
      <c r="A24" s="1"/>
      <c r="B24" s="1"/>
      <c r="C24" s="1"/>
      <c r="D24" s="1"/>
      <c r="E24" s="1"/>
      <c r="F24" s="1"/>
      <c r="G24" s="1"/>
      <c r="H24" s="1"/>
    </row>
    <row r="25" spans="1:8" x14ac:dyDescent="0.5">
      <c r="A25" s="1"/>
      <c r="B25" s="1"/>
      <c r="C25" s="1"/>
      <c r="D25" s="1"/>
      <c r="E25" s="1"/>
      <c r="G25" s="1"/>
      <c r="H25" s="1"/>
    </row>
    <row r="26" spans="1:8" x14ac:dyDescent="0.5">
      <c r="A26" s="1"/>
      <c r="B26" s="1"/>
      <c r="C26" s="1"/>
      <c r="D26" s="1"/>
      <c r="E26" s="1"/>
      <c r="G26" s="1"/>
      <c r="H26" s="1"/>
    </row>
    <row r="27" spans="1:8" x14ac:dyDescent="0.5">
      <c r="A27" s="1"/>
      <c r="B27" s="1"/>
      <c r="C27" s="1"/>
      <c r="D27" s="1"/>
      <c r="E27" s="1"/>
      <c r="F27" s="1"/>
      <c r="G27" s="1"/>
      <c r="H27" s="1"/>
    </row>
    <row r="28" spans="1:8" x14ac:dyDescent="0.5">
      <c r="A28" s="1"/>
      <c r="B28" s="1"/>
      <c r="C28" s="1"/>
      <c r="D28" s="1"/>
      <c r="E28" s="1"/>
      <c r="F28" s="1"/>
      <c r="G28" s="1"/>
      <c r="H28" s="1"/>
    </row>
    <row r="29" spans="1:8" x14ac:dyDescent="0.5">
      <c r="A29" s="1"/>
      <c r="B29" s="1"/>
      <c r="C29" s="1"/>
      <c r="D29" s="1"/>
      <c r="E29" s="1"/>
      <c r="G29" s="1"/>
      <c r="H29" s="1"/>
    </row>
    <row r="30" spans="1:8" ht="15.75" customHeight="1" x14ac:dyDescent="0.5">
      <c r="A30" s="1"/>
      <c r="B30" s="1"/>
      <c r="C30" s="1"/>
      <c r="D30" s="1"/>
      <c r="E30" s="1"/>
      <c r="G30" s="1"/>
      <c r="H30" s="1"/>
    </row>
    <row r="31" spans="1:8" x14ac:dyDescent="0.5">
      <c r="A31" s="1"/>
      <c r="B31" s="1"/>
      <c r="C31" s="1"/>
      <c r="D31" s="1"/>
      <c r="E31" s="1"/>
      <c r="G31" s="1"/>
      <c r="H31" s="1"/>
    </row>
    <row r="32" spans="1:8" x14ac:dyDescent="0.5">
      <c r="A32" s="1"/>
      <c r="B32" s="1"/>
      <c r="C32" s="1"/>
      <c r="D32" s="1"/>
      <c r="E32" s="1"/>
      <c r="G32" s="1"/>
      <c r="H32" s="1"/>
    </row>
    <row r="33" spans="1:8" ht="7.5" customHeight="1" x14ac:dyDescent="0.5">
      <c r="A33" s="1"/>
      <c r="B33" s="1"/>
      <c r="C33" s="1"/>
      <c r="D33" s="1"/>
      <c r="E33" s="1"/>
      <c r="G33" s="1"/>
      <c r="H33" s="1"/>
    </row>
    <row r="34" spans="1:8" x14ac:dyDescent="0.5">
      <c r="A34" s="1"/>
      <c r="B34" s="1"/>
      <c r="C34" s="1"/>
      <c r="D34" s="1"/>
      <c r="E34" s="1"/>
      <c r="G34" s="1"/>
      <c r="H34" s="1"/>
    </row>
    <row r="35" spans="1:8" x14ac:dyDescent="0.5">
      <c r="A35" s="1" t="s">
        <v>29</v>
      </c>
      <c r="B35" s="1"/>
      <c r="C35" s="1"/>
      <c r="D35" s="1"/>
      <c r="E35" s="1"/>
      <c r="F35" s="1"/>
      <c r="G35" s="1"/>
      <c r="H35" s="1"/>
    </row>
  </sheetData>
  <mergeCells count="1">
    <mergeCell ref="A2:I2"/>
  </mergeCells>
  <pageMargins left="0.9055118110236221" right="0.51181102362204722" top="0.51181102362204722" bottom="0.59055118110236227" header="0.11811023622047245" footer="0.11811023622047245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3"/>
  <sheetViews>
    <sheetView zoomScaleNormal="100" zoomScaleSheetLayoutView="55" workbookViewId="0"/>
  </sheetViews>
  <sheetFormatPr defaultColWidth="8" defaultRowHeight="21" x14ac:dyDescent="0.2"/>
  <cols>
    <col min="1" max="1" width="2.375" style="43" customWidth="1"/>
    <col min="2" max="2" width="1.875" style="43" customWidth="1"/>
    <col min="3" max="3" width="24.375" style="43" customWidth="1"/>
    <col min="4" max="4" width="0.75" style="43" customWidth="1"/>
    <col min="5" max="5" width="10.875" style="44" customWidth="1"/>
    <col min="6" max="6" width="0.75" style="45" customWidth="1"/>
    <col min="7" max="7" width="15.125" style="45" customWidth="1"/>
    <col min="8" max="8" width="0.75" style="46" customWidth="1"/>
    <col min="9" max="9" width="17.5" style="43" customWidth="1"/>
    <col min="10" max="10" width="0.75" style="46" customWidth="1"/>
    <col min="11" max="11" width="14.125" style="46" customWidth="1"/>
    <col min="12" max="12" width="0.75" style="46" customWidth="1"/>
    <col min="13" max="13" width="14.125" style="46" customWidth="1"/>
    <col min="14" max="14" width="0.75" style="46" customWidth="1"/>
    <col min="15" max="15" width="14.125" style="46" customWidth="1"/>
    <col min="16" max="16" width="0.75" style="46" customWidth="1"/>
    <col min="17" max="17" width="14.125" style="46" customWidth="1"/>
    <col min="18" max="18" width="0.75" style="46" customWidth="1"/>
    <col min="19" max="19" width="14.125" style="46" customWidth="1"/>
    <col min="20" max="20" width="0.75" style="46" customWidth="1"/>
    <col min="21" max="21" width="14.125" style="46" customWidth="1"/>
    <col min="22" max="22" width="8" style="43"/>
    <col min="23" max="23" width="10.375" style="43" bestFit="1" customWidth="1"/>
    <col min="24" max="16384" width="8" style="43"/>
  </cols>
  <sheetData>
    <row r="2" spans="1:21" s="1" customFormat="1" ht="19.5" customHeight="1" x14ac:dyDescent="0.2">
      <c r="A2" s="106" t="s">
        <v>110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"/>
      <c r="R2" s="2"/>
      <c r="S2" s="2"/>
      <c r="T2" s="2"/>
      <c r="U2" s="2"/>
    </row>
    <row r="3" spans="1:21" s="1" customFormat="1" ht="19.5" customHeight="1" x14ac:dyDescent="0.2">
      <c r="A3" s="2" t="s">
        <v>111</v>
      </c>
      <c r="B3" s="2"/>
      <c r="C3" s="2"/>
      <c r="D3" s="2"/>
      <c r="E3" s="30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1" customFormat="1" ht="19.5" customHeight="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21" customHeight="1" x14ac:dyDescent="0.2">
      <c r="A5" s="47"/>
      <c r="B5" s="48"/>
      <c r="C5" s="48"/>
      <c r="D5" s="48"/>
      <c r="H5" s="49"/>
      <c r="I5" s="48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21" customHeight="1" x14ac:dyDescent="0.2">
      <c r="A6" s="50" t="s">
        <v>121</v>
      </c>
      <c r="B6" s="50"/>
      <c r="C6" s="50"/>
      <c r="D6" s="50"/>
      <c r="H6" s="51"/>
      <c r="I6" s="50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21" customHeight="1" x14ac:dyDescent="0.2">
      <c r="A7" s="50"/>
      <c r="B7" s="50"/>
      <c r="C7" s="50"/>
      <c r="D7" s="50"/>
      <c r="H7" s="51"/>
      <c r="I7" s="50"/>
      <c r="J7" s="50"/>
      <c r="K7" s="109" t="s">
        <v>2</v>
      </c>
      <c r="L7" s="110"/>
      <c r="M7" s="110"/>
      <c r="N7" s="110"/>
      <c r="O7" s="110"/>
      <c r="P7" s="51"/>
      <c r="Q7" s="109" t="s">
        <v>3</v>
      </c>
      <c r="R7" s="110"/>
      <c r="S7" s="110"/>
      <c r="T7" s="110"/>
      <c r="U7" s="110"/>
    </row>
    <row r="8" spans="1:21" ht="21" customHeight="1" x14ac:dyDescent="0.2">
      <c r="A8" s="50"/>
      <c r="B8" s="50"/>
      <c r="C8" s="50"/>
      <c r="D8" s="50"/>
      <c r="H8" s="51"/>
      <c r="I8" s="50"/>
      <c r="J8" s="50"/>
      <c r="K8" s="111" t="s">
        <v>122</v>
      </c>
      <c r="L8" s="111"/>
      <c r="M8" s="111"/>
      <c r="N8" s="111"/>
      <c r="O8" s="111"/>
      <c r="P8" s="51"/>
      <c r="Q8" s="112" t="s">
        <v>34</v>
      </c>
      <c r="R8" s="112"/>
      <c r="S8" s="112"/>
      <c r="T8" s="112"/>
      <c r="U8" s="112"/>
    </row>
    <row r="9" spans="1:21" ht="21" customHeight="1" x14ac:dyDescent="0.2">
      <c r="A9" s="99"/>
      <c r="B9" s="99"/>
      <c r="C9" s="99"/>
      <c r="D9" s="99"/>
      <c r="E9" s="100"/>
      <c r="F9" s="101"/>
      <c r="G9" s="101"/>
      <c r="H9" s="102"/>
      <c r="I9" s="100"/>
      <c r="J9" s="102"/>
      <c r="K9" s="100"/>
      <c r="L9" s="102"/>
      <c r="M9" s="103" t="s">
        <v>118</v>
      </c>
      <c r="N9" s="102"/>
      <c r="O9" s="100" t="s">
        <v>59</v>
      </c>
      <c r="P9" s="102"/>
      <c r="Q9" s="100"/>
      <c r="R9" s="102"/>
      <c r="S9" s="100"/>
      <c r="T9" s="102"/>
      <c r="U9" s="100" t="s">
        <v>59</v>
      </c>
    </row>
    <row r="10" spans="1:21" s="55" customFormat="1" ht="21" customHeight="1" x14ac:dyDescent="0.2">
      <c r="A10" s="52" t="s">
        <v>60</v>
      </c>
      <c r="B10" s="52"/>
      <c r="C10" s="52"/>
      <c r="D10" s="52"/>
      <c r="E10" s="53" t="s">
        <v>61</v>
      </c>
      <c r="F10" s="54"/>
      <c r="G10" s="54" t="s">
        <v>62</v>
      </c>
      <c r="H10" s="54"/>
      <c r="I10" s="53" t="s">
        <v>63</v>
      </c>
      <c r="J10" s="54"/>
      <c r="K10" s="53" t="s">
        <v>64</v>
      </c>
      <c r="L10" s="54"/>
      <c r="M10" s="53" t="s">
        <v>65</v>
      </c>
      <c r="N10" s="54"/>
      <c r="O10" s="53" t="s">
        <v>66</v>
      </c>
      <c r="P10" s="54"/>
      <c r="Q10" s="53" t="s">
        <v>64</v>
      </c>
      <c r="R10" s="54"/>
      <c r="S10" s="53" t="s">
        <v>65</v>
      </c>
      <c r="T10" s="54"/>
      <c r="U10" s="53" t="s">
        <v>66</v>
      </c>
    </row>
    <row r="11" spans="1:21" ht="21" customHeight="1" x14ac:dyDescent="0.2">
      <c r="A11" s="44"/>
      <c r="B11" s="44"/>
      <c r="C11" s="44"/>
      <c r="D11" s="47"/>
      <c r="G11" s="45" t="s">
        <v>67</v>
      </c>
      <c r="H11" s="45"/>
      <c r="I11" s="44"/>
      <c r="J11" s="45"/>
      <c r="K11" s="44" t="s">
        <v>123</v>
      </c>
      <c r="L11" s="45"/>
      <c r="M11" s="44" t="s">
        <v>123</v>
      </c>
      <c r="N11" s="45"/>
      <c r="O11" s="44" t="s">
        <v>68</v>
      </c>
      <c r="P11" s="45"/>
      <c r="Q11" s="44" t="s">
        <v>123</v>
      </c>
      <c r="R11" s="45"/>
      <c r="S11" s="44" t="s">
        <v>123</v>
      </c>
      <c r="T11" s="45"/>
      <c r="U11" s="44" t="s">
        <v>68</v>
      </c>
    </row>
    <row r="12" spans="1:21" ht="21" customHeight="1" x14ac:dyDescent="0.2">
      <c r="A12" s="50" t="s">
        <v>69</v>
      </c>
      <c r="B12" s="44"/>
      <c r="C12" s="44"/>
      <c r="D12" s="47"/>
      <c r="H12" s="45"/>
      <c r="I12" s="44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</row>
    <row r="13" spans="1:21" ht="21" customHeight="1" x14ac:dyDescent="0.2">
      <c r="B13" s="43" t="s">
        <v>112</v>
      </c>
      <c r="D13" s="44"/>
      <c r="E13" s="44">
        <v>1251</v>
      </c>
      <c r="G13" s="56" t="s">
        <v>70</v>
      </c>
      <c r="H13" s="51"/>
      <c r="I13" s="104" t="s">
        <v>71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</row>
    <row r="14" spans="1:21" ht="21" customHeight="1" x14ac:dyDescent="0.2">
      <c r="B14" s="43" t="s">
        <v>24</v>
      </c>
      <c r="D14" s="44"/>
      <c r="G14" s="56"/>
      <c r="H14" s="51"/>
      <c r="I14" s="104" t="s">
        <v>72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spans="1:21" ht="21" customHeight="1" x14ac:dyDescent="0.2">
      <c r="D15" s="44"/>
      <c r="G15" s="56"/>
      <c r="H15" s="51"/>
      <c r="I15" s="104" t="s">
        <v>73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</row>
    <row r="16" spans="1:21" ht="21" customHeight="1" x14ac:dyDescent="0.2">
      <c r="D16" s="44"/>
      <c r="G16" s="56"/>
      <c r="H16" s="51"/>
      <c r="I16" s="104" t="s">
        <v>74</v>
      </c>
      <c r="J16" s="51"/>
      <c r="K16" s="51"/>
      <c r="L16" s="51"/>
      <c r="M16" s="51"/>
      <c r="N16" s="51"/>
      <c r="O16" s="57"/>
      <c r="P16" s="51"/>
      <c r="Q16" s="51"/>
      <c r="R16" s="51"/>
      <c r="S16" s="51"/>
      <c r="T16" s="51"/>
      <c r="U16" s="57"/>
    </row>
    <row r="17" spans="1:29" ht="21" customHeight="1" x14ac:dyDescent="0.2">
      <c r="D17" s="44"/>
      <c r="G17" s="56"/>
      <c r="H17" s="51"/>
      <c r="I17" s="104" t="s">
        <v>75</v>
      </c>
      <c r="J17" s="58"/>
      <c r="K17" s="59">
        <v>1882000</v>
      </c>
      <c r="L17" s="58"/>
      <c r="M17" s="59">
        <f>+'3'!G11</f>
        <v>1916000</v>
      </c>
      <c r="N17" s="60"/>
      <c r="O17" s="97">
        <f>IFERROR(ROUND(M17/$M$27*100,2),0)</f>
        <v>99.93</v>
      </c>
      <c r="P17" s="51"/>
      <c r="Q17" s="59">
        <v>1882000</v>
      </c>
      <c r="R17" s="58"/>
      <c r="S17" s="59">
        <f>'[1]BS&amp;PL'!I8</f>
        <v>1911000</v>
      </c>
      <c r="T17" s="60"/>
      <c r="U17" s="61">
        <f>IFERROR(ROUND(S17/$S$27*100,2),0)</f>
        <v>99.93</v>
      </c>
      <c r="W17" s="46"/>
      <c r="X17" s="46"/>
      <c r="AA17" s="62"/>
      <c r="AB17" s="62"/>
      <c r="AC17" s="62"/>
    </row>
    <row r="18" spans="1:29" ht="21" customHeight="1" x14ac:dyDescent="0.2">
      <c r="A18" s="50" t="s">
        <v>76</v>
      </c>
      <c r="D18" s="44"/>
      <c r="H18" s="51"/>
      <c r="I18" s="63"/>
      <c r="J18" s="60"/>
      <c r="K18" s="64">
        <f>SUM(K17)</f>
        <v>1882000</v>
      </c>
      <c r="L18" s="60"/>
      <c r="M18" s="64">
        <f>SUM(M17)</f>
        <v>1916000</v>
      </c>
      <c r="N18" s="60"/>
      <c r="O18" s="65">
        <f>SUM(O17)</f>
        <v>99.93</v>
      </c>
      <c r="P18" s="51"/>
      <c r="Q18" s="64">
        <f>SUM(Q17)</f>
        <v>1882000</v>
      </c>
      <c r="R18" s="60"/>
      <c r="S18" s="64">
        <f>SUM(S17)</f>
        <v>1911000</v>
      </c>
      <c r="T18" s="60"/>
      <c r="U18" s="65">
        <f>SUM(U17)</f>
        <v>99.93</v>
      </c>
      <c r="AA18" s="62"/>
      <c r="AB18" s="62"/>
      <c r="AC18" s="62"/>
    </row>
    <row r="19" spans="1:29" ht="21" customHeight="1" x14ac:dyDescent="0.2">
      <c r="A19" s="50"/>
      <c r="D19" s="44"/>
      <c r="H19" s="51"/>
      <c r="I19" s="63"/>
      <c r="J19" s="60"/>
      <c r="K19" s="66"/>
      <c r="L19" s="60"/>
      <c r="M19" s="60"/>
      <c r="N19" s="60"/>
      <c r="O19" s="66"/>
      <c r="P19" s="51"/>
      <c r="Q19" s="66"/>
      <c r="R19" s="60"/>
      <c r="S19" s="60"/>
      <c r="T19" s="60"/>
      <c r="U19" s="66"/>
      <c r="AA19" s="62"/>
      <c r="AB19" s="62"/>
      <c r="AC19" s="62"/>
    </row>
    <row r="20" spans="1:29" ht="21" customHeight="1" x14ac:dyDescent="0.2">
      <c r="A20" s="50"/>
      <c r="D20" s="44"/>
      <c r="G20" s="53" t="s">
        <v>77</v>
      </c>
      <c r="H20" s="53"/>
      <c r="I20" s="53" t="s">
        <v>78</v>
      </c>
      <c r="J20" s="67"/>
      <c r="K20" s="68"/>
      <c r="L20" s="67"/>
      <c r="M20" s="68"/>
      <c r="N20" s="68"/>
      <c r="O20" s="69"/>
      <c r="P20" s="51"/>
      <c r="Q20" s="68"/>
      <c r="R20" s="67"/>
      <c r="S20" s="68"/>
      <c r="T20" s="68"/>
      <c r="U20" s="69"/>
      <c r="AA20" s="62"/>
      <c r="AB20" s="62"/>
      <c r="AC20" s="62"/>
    </row>
    <row r="21" spans="1:29" ht="21" customHeight="1" x14ac:dyDescent="0.2">
      <c r="A21" s="50"/>
      <c r="D21" s="44"/>
      <c r="G21" s="70"/>
      <c r="H21" s="71"/>
      <c r="I21" s="45" t="s">
        <v>68</v>
      </c>
      <c r="J21" s="71"/>
      <c r="K21" s="70"/>
      <c r="L21" s="71"/>
      <c r="M21" s="70"/>
      <c r="N21" s="70"/>
      <c r="O21" s="72"/>
      <c r="P21" s="51"/>
      <c r="Q21" s="70"/>
      <c r="R21" s="71"/>
      <c r="S21" s="70"/>
      <c r="T21" s="70"/>
      <c r="U21" s="72"/>
      <c r="AA21" s="62"/>
      <c r="AB21" s="62"/>
      <c r="AC21" s="62"/>
    </row>
    <row r="22" spans="1:29" ht="22.5" customHeight="1" x14ac:dyDescent="0.2">
      <c r="A22" s="50" t="s">
        <v>79</v>
      </c>
      <c r="B22" s="44"/>
      <c r="C22" s="44"/>
      <c r="D22" s="44"/>
      <c r="F22" s="47"/>
      <c r="G22" s="73"/>
      <c r="H22" s="47"/>
      <c r="I22" s="45"/>
      <c r="J22" s="71"/>
      <c r="K22" s="74"/>
      <c r="L22" s="71"/>
      <c r="M22" s="70"/>
      <c r="N22" s="70"/>
      <c r="O22" s="72"/>
      <c r="P22" s="45"/>
      <c r="Q22" s="74"/>
      <c r="R22" s="71"/>
      <c r="S22" s="70"/>
      <c r="T22" s="70"/>
      <c r="U22" s="72"/>
      <c r="AA22" s="62"/>
      <c r="AB22" s="62"/>
      <c r="AC22" s="62"/>
    </row>
    <row r="23" spans="1:29" ht="22.5" customHeight="1" x14ac:dyDescent="0.2">
      <c r="A23" s="50" t="s">
        <v>80</v>
      </c>
      <c r="E23" s="43"/>
      <c r="F23" s="44"/>
      <c r="G23" s="75"/>
      <c r="H23" s="76"/>
      <c r="I23" s="51"/>
      <c r="J23" s="71"/>
      <c r="K23" s="74"/>
      <c r="L23" s="71"/>
      <c r="M23" s="70"/>
      <c r="N23" s="70"/>
      <c r="O23" s="72"/>
      <c r="P23" s="51"/>
      <c r="Q23" s="74"/>
      <c r="R23" s="71"/>
      <c r="S23" s="70"/>
      <c r="T23" s="70"/>
      <c r="U23" s="72"/>
      <c r="AA23" s="62"/>
      <c r="AB23" s="62"/>
      <c r="AC23" s="62"/>
    </row>
    <row r="24" spans="1:29" ht="22.5" customHeight="1" x14ac:dyDescent="0.2">
      <c r="A24" s="50"/>
      <c r="B24" s="43" t="s">
        <v>81</v>
      </c>
      <c r="E24" s="43"/>
      <c r="F24" s="44"/>
      <c r="G24" s="75"/>
      <c r="H24" s="76"/>
      <c r="I24" s="51"/>
      <c r="J24" s="71"/>
      <c r="K24" s="74"/>
      <c r="L24" s="71"/>
      <c r="M24" s="70"/>
      <c r="N24" s="70"/>
      <c r="O24" s="72"/>
      <c r="P24" s="51"/>
      <c r="Q24" s="74"/>
      <c r="R24" s="71"/>
      <c r="S24" s="70"/>
      <c r="T24" s="70"/>
      <c r="U24" s="72"/>
      <c r="AA24" s="62"/>
      <c r="AB24" s="62"/>
      <c r="AC24" s="62"/>
    </row>
    <row r="25" spans="1:29" ht="22.5" customHeight="1" x14ac:dyDescent="0.2">
      <c r="A25" s="46"/>
      <c r="B25" s="43" t="s">
        <v>24</v>
      </c>
      <c r="C25" s="43" t="s">
        <v>83</v>
      </c>
      <c r="D25" s="44"/>
      <c r="E25" s="77"/>
      <c r="F25" s="44"/>
      <c r="G25" s="78" t="s">
        <v>124</v>
      </c>
      <c r="H25" s="79"/>
      <c r="I25" s="80">
        <v>0.8</v>
      </c>
      <c r="J25" s="81"/>
      <c r="K25" s="81">
        <f>+'3'!G10</f>
        <v>1300</v>
      </c>
      <c r="L25" s="81"/>
      <c r="M25" s="81">
        <v>1300</v>
      </c>
      <c r="N25" s="82"/>
      <c r="O25" s="97">
        <f>IFERROR(ROUND(M25/$S$27*100,2),0)</f>
        <v>7.0000000000000007E-2</v>
      </c>
      <c r="P25" s="51"/>
      <c r="Q25" s="81">
        <f>+'3'!I10</f>
        <v>1300</v>
      </c>
      <c r="R25" s="81"/>
      <c r="S25" s="81">
        <v>1300</v>
      </c>
      <c r="T25" s="82"/>
      <c r="U25" s="61">
        <f>IFERROR(ROUND(S25/$S$27*100,2),0)</f>
        <v>7.0000000000000007E-2</v>
      </c>
      <c r="AA25" s="62"/>
      <c r="AB25" s="62"/>
      <c r="AC25" s="62"/>
    </row>
    <row r="26" spans="1:29" ht="22.5" customHeight="1" x14ac:dyDescent="0.2">
      <c r="A26" s="50" t="s">
        <v>84</v>
      </c>
      <c r="E26" s="43"/>
      <c r="F26" s="43"/>
      <c r="G26" s="83"/>
      <c r="H26" s="83"/>
      <c r="J26" s="84"/>
      <c r="K26" s="64">
        <f>SUM(K25:K25)</f>
        <v>1300</v>
      </c>
      <c r="L26" s="84"/>
      <c r="M26" s="64">
        <f>SUM(M25:M25)</f>
        <v>1300</v>
      </c>
      <c r="N26" s="60"/>
      <c r="O26" s="61">
        <f>SUM(O25:O25)</f>
        <v>7.0000000000000007E-2</v>
      </c>
      <c r="P26" s="43"/>
      <c r="Q26" s="64">
        <f>SUM(Q25:Q25)</f>
        <v>1300</v>
      </c>
      <c r="R26" s="84"/>
      <c r="S26" s="64">
        <f>SUM(S25:S25)</f>
        <v>1300</v>
      </c>
      <c r="T26" s="60"/>
      <c r="U26" s="61">
        <f>SUM(U25:U25)</f>
        <v>7.0000000000000007E-2</v>
      </c>
      <c r="AA26" s="62"/>
      <c r="AB26" s="62"/>
      <c r="AC26" s="62"/>
    </row>
    <row r="27" spans="1:29" ht="22.5" customHeight="1" thickBot="1" x14ac:dyDescent="0.25">
      <c r="A27" s="50" t="s">
        <v>82</v>
      </c>
      <c r="E27" s="43"/>
      <c r="F27" s="43"/>
      <c r="G27" s="79"/>
      <c r="H27" s="79"/>
      <c r="J27" s="85"/>
      <c r="K27" s="86">
        <f>SUM(K26,K18)</f>
        <v>1883300</v>
      </c>
      <c r="L27" s="85"/>
      <c r="M27" s="86">
        <f>SUM(M26,M18)</f>
        <v>1917300</v>
      </c>
      <c r="N27" s="60"/>
      <c r="O27" s="87">
        <f>SUM(O26,O18)</f>
        <v>100</v>
      </c>
      <c r="P27" s="43"/>
      <c r="Q27" s="86">
        <f>SUM(Q26,Q18)</f>
        <v>1883300</v>
      </c>
      <c r="R27" s="85"/>
      <c r="S27" s="86">
        <f>SUM(S26,S18)</f>
        <v>1912300</v>
      </c>
      <c r="T27" s="60"/>
      <c r="U27" s="87">
        <f>SUM(U26,U18)</f>
        <v>100</v>
      </c>
      <c r="AA27" s="62"/>
      <c r="AB27" s="62"/>
      <c r="AC27" s="62"/>
    </row>
    <row r="28" spans="1:29" ht="22.5" customHeight="1" thickTop="1" x14ac:dyDescent="0.2">
      <c r="A28" s="50"/>
      <c r="E28" s="43"/>
      <c r="F28" s="43"/>
      <c r="G28" s="79"/>
      <c r="H28" s="79"/>
      <c r="J28" s="85"/>
      <c r="K28" s="60"/>
      <c r="L28" s="85"/>
      <c r="M28" s="60"/>
      <c r="N28" s="60"/>
      <c r="O28" s="88"/>
      <c r="P28" s="43"/>
      <c r="Q28" s="60"/>
      <c r="R28" s="85"/>
      <c r="S28" s="60"/>
      <c r="T28" s="60"/>
      <c r="U28" s="88"/>
      <c r="AA28" s="62"/>
      <c r="AB28" s="62"/>
      <c r="AC28" s="62"/>
    </row>
    <row r="29" spans="1:29" ht="22.5" customHeight="1" x14ac:dyDescent="0.2">
      <c r="A29" s="50"/>
      <c r="E29" s="43"/>
      <c r="F29" s="43"/>
      <c r="G29" s="79"/>
      <c r="H29" s="79"/>
      <c r="J29" s="85"/>
      <c r="K29" s="60"/>
      <c r="L29" s="85"/>
      <c r="M29" s="60"/>
      <c r="N29" s="60"/>
      <c r="O29" s="88"/>
      <c r="P29" s="43"/>
      <c r="Q29" s="60"/>
      <c r="R29" s="85"/>
      <c r="S29" s="60"/>
      <c r="T29" s="60"/>
      <c r="U29" s="88"/>
      <c r="AA29" s="62"/>
      <c r="AB29" s="62"/>
      <c r="AC29" s="62"/>
    </row>
    <row r="30" spans="1:29" ht="19.5" customHeight="1" x14ac:dyDescent="0.2">
      <c r="A30" s="50"/>
      <c r="E30" s="43"/>
      <c r="F30" s="43"/>
      <c r="G30" s="79"/>
      <c r="H30" s="79"/>
      <c r="J30" s="85"/>
      <c r="K30" s="60"/>
      <c r="L30" s="85"/>
      <c r="M30" s="60"/>
      <c r="N30" s="60"/>
      <c r="O30" s="88"/>
      <c r="P30" s="43"/>
      <c r="Q30" s="60"/>
      <c r="R30" s="85"/>
      <c r="S30" s="60"/>
      <c r="T30" s="60"/>
      <c r="U30" s="88"/>
      <c r="AA30" s="62"/>
      <c r="AB30" s="62"/>
      <c r="AC30" s="62"/>
    </row>
    <row r="31" spans="1:29" ht="4.5" customHeight="1" x14ac:dyDescent="0.2">
      <c r="A31" s="50"/>
      <c r="E31" s="43"/>
      <c r="F31" s="43"/>
      <c r="G31" s="79"/>
      <c r="H31" s="79"/>
      <c r="J31" s="85"/>
      <c r="K31" s="60"/>
      <c r="L31" s="85"/>
      <c r="M31" s="60"/>
      <c r="N31" s="60"/>
      <c r="O31" s="88"/>
      <c r="P31" s="43"/>
      <c r="Q31" s="60"/>
      <c r="R31" s="85"/>
      <c r="S31" s="60"/>
      <c r="T31" s="60"/>
      <c r="U31" s="88"/>
      <c r="AA31" s="62"/>
      <c r="AB31" s="62"/>
      <c r="AC31" s="62"/>
    </row>
    <row r="32" spans="1:29" ht="23.25" customHeight="1" x14ac:dyDescent="0.2">
      <c r="A32" s="50"/>
      <c r="E32" s="43"/>
      <c r="F32" s="43"/>
      <c r="G32" s="79"/>
      <c r="H32" s="79"/>
      <c r="J32" s="85"/>
      <c r="K32" s="60"/>
      <c r="L32" s="85"/>
      <c r="M32" s="60"/>
      <c r="N32" s="60"/>
      <c r="O32" s="88"/>
      <c r="P32" s="43"/>
      <c r="Q32" s="60"/>
      <c r="R32" s="85"/>
      <c r="S32" s="60"/>
      <c r="T32" s="60"/>
      <c r="U32" s="88"/>
      <c r="AA32" s="62"/>
      <c r="AB32" s="62"/>
      <c r="AC32" s="62"/>
    </row>
    <row r="33" spans="1:21" ht="21" customHeight="1" x14ac:dyDescent="0.2">
      <c r="A33" s="46" t="s">
        <v>29</v>
      </c>
      <c r="B33" s="46"/>
      <c r="C33" s="46"/>
      <c r="D33" s="46"/>
      <c r="E33" s="45"/>
      <c r="U33" s="89">
        <v>6</v>
      </c>
    </row>
  </sheetData>
  <mergeCells count="5">
    <mergeCell ref="A2:P2"/>
    <mergeCell ref="K7:O7"/>
    <mergeCell ref="Q7:U7"/>
    <mergeCell ref="K8:O8"/>
    <mergeCell ref="Q8:U8"/>
  </mergeCells>
  <pageMargins left="0.90551181102362199" right="0.511811023622047" top="0.511811023622047" bottom="0.59055118110236204" header="0.118110236220472" footer="0.118110236220472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zoomScaleSheetLayoutView="115" workbookViewId="0"/>
  </sheetViews>
  <sheetFormatPr defaultColWidth="9" defaultRowHeight="21" x14ac:dyDescent="0.45"/>
  <cols>
    <col min="1" max="1" width="1.875" style="16" customWidth="1"/>
    <col min="2" max="2" width="9" style="16" customWidth="1"/>
    <col min="3" max="6" width="9" style="16"/>
    <col min="7" max="7" width="12.75" style="16" customWidth="1"/>
    <col min="8" max="8" width="11.625" style="16" customWidth="1"/>
    <col min="9" max="9" width="16" style="16" customWidth="1"/>
    <col min="10" max="16384" width="9" style="16"/>
  </cols>
  <sheetData>
    <row r="1" spans="1:10" x14ac:dyDescent="0.45">
      <c r="I1" s="16">
        <v>7</v>
      </c>
    </row>
    <row r="2" spans="1:10" x14ac:dyDescent="0.45">
      <c r="A2" s="106" t="s">
        <v>103</v>
      </c>
      <c r="B2" s="106"/>
      <c r="C2" s="106"/>
      <c r="D2" s="106"/>
      <c r="E2" s="106"/>
      <c r="F2" s="106"/>
      <c r="G2" s="106"/>
      <c r="H2" s="106"/>
      <c r="I2" s="106"/>
    </row>
    <row r="3" spans="1:10" x14ac:dyDescent="0.45">
      <c r="A3" s="96" t="s">
        <v>113</v>
      </c>
      <c r="B3" s="2"/>
      <c r="C3" s="2"/>
      <c r="D3" s="2"/>
      <c r="E3" s="30"/>
      <c r="F3" s="2"/>
      <c r="G3" s="2"/>
      <c r="H3" s="2"/>
      <c r="I3" s="2"/>
    </row>
    <row r="4" spans="1:10" s="17" customFormat="1" ht="23.25" x14ac:dyDescent="0.5">
      <c r="A4" s="2" t="s">
        <v>108</v>
      </c>
      <c r="B4" s="2"/>
      <c r="C4" s="2"/>
      <c r="D4" s="2"/>
      <c r="E4" s="30"/>
      <c r="F4" s="2"/>
      <c r="G4" s="2"/>
      <c r="H4" s="2"/>
    </row>
    <row r="5" spans="1:10" x14ac:dyDescent="0.45">
      <c r="A5" s="2"/>
      <c r="B5" s="2"/>
      <c r="C5" s="2"/>
      <c r="D5" s="19"/>
      <c r="E5" s="19"/>
      <c r="F5" s="19"/>
      <c r="G5" s="2"/>
      <c r="H5" s="2"/>
      <c r="I5" s="28" t="s">
        <v>31</v>
      </c>
      <c r="J5" s="1"/>
    </row>
    <row r="6" spans="1:10" x14ac:dyDescent="0.45">
      <c r="A6" s="35"/>
      <c r="B6" s="35"/>
      <c r="C6" s="35"/>
      <c r="D6" s="19"/>
      <c r="E6" s="2"/>
      <c r="F6" s="2"/>
      <c r="G6" s="35"/>
      <c r="H6" s="92"/>
      <c r="I6" s="36" t="s">
        <v>2</v>
      </c>
      <c r="J6" s="1"/>
    </row>
    <row r="7" spans="1:10" x14ac:dyDescent="0.45">
      <c r="A7" s="91" t="s">
        <v>85</v>
      </c>
      <c r="B7" s="18"/>
      <c r="C7" s="18"/>
      <c r="D7" s="1"/>
      <c r="E7" s="18"/>
      <c r="F7" s="18"/>
      <c r="G7" s="18"/>
      <c r="H7" s="18"/>
      <c r="I7" s="4"/>
      <c r="J7" s="1"/>
    </row>
    <row r="8" spans="1:10" x14ac:dyDescent="0.45">
      <c r="A8" s="1" t="s">
        <v>53</v>
      </c>
      <c r="B8" s="1"/>
      <c r="C8" s="1"/>
      <c r="D8" s="1"/>
      <c r="E8" s="1"/>
      <c r="F8" s="1"/>
      <c r="G8" s="1"/>
      <c r="H8" s="1"/>
      <c r="I8" s="7">
        <f>+'4'!H26</f>
        <v>18809</v>
      </c>
      <c r="J8" s="1"/>
    </row>
    <row r="9" spans="1:10" x14ac:dyDescent="0.45">
      <c r="A9" s="1" t="s">
        <v>114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45">
      <c r="A10" s="1"/>
      <c r="B10" s="1" t="s">
        <v>125</v>
      </c>
      <c r="C10" s="1"/>
      <c r="D10" s="1"/>
      <c r="E10" s="1"/>
      <c r="F10" s="1"/>
      <c r="G10" s="1"/>
      <c r="H10" s="1"/>
      <c r="I10" s="1"/>
      <c r="J10" s="1"/>
    </row>
    <row r="11" spans="1:10" x14ac:dyDescent="0.45">
      <c r="A11" s="1"/>
      <c r="B11" s="1" t="s">
        <v>98</v>
      </c>
      <c r="C11" s="1"/>
      <c r="D11" s="1"/>
      <c r="E11" s="1"/>
      <c r="F11" s="1"/>
      <c r="G11" s="1"/>
      <c r="H11" s="1"/>
      <c r="I11" s="7">
        <v>1205</v>
      </c>
      <c r="J11" s="1"/>
    </row>
    <row r="12" spans="1:10" x14ac:dyDescent="0.45">
      <c r="A12" s="1"/>
      <c r="B12" s="1" t="s">
        <v>99</v>
      </c>
      <c r="C12" s="1"/>
      <c r="D12" s="1"/>
      <c r="E12" s="1"/>
      <c r="F12" s="1"/>
      <c r="G12" s="1"/>
      <c r="H12" s="1"/>
      <c r="I12" s="7">
        <v>-68</v>
      </c>
      <c r="J12" s="1"/>
    </row>
    <row r="13" spans="1:10" x14ac:dyDescent="0.45">
      <c r="A13" s="1"/>
      <c r="B13" s="1" t="s">
        <v>86</v>
      </c>
      <c r="C13" s="1"/>
      <c r="D13" s="1"/>
      <c r="E13" s="1"/>
      <c r="F13" s="1"/>
      <c r="G13" s="1"/>
      <c r="H13" s="1"/>
      <c r="I13" s="7">
        <v>-6</v>
      </c>
      <c r="J13" s="1"/>
    </row>
    <row r="14" spans="1:10" x14ac:dyDescent="0.45">
      <c r="A14" s="1"/>
      <c r="B14" s="1" t="s">
        <v>115</v>
      </c>
      <c r="C14" s="1"/>
      <c r="D14" s="1"/>
      <c r="E14" s="1"/>
      <c r="F14" s="1"/>
      <c r="G14" s="1"/>
      <c r="H14" s="1"/>
      <c r="I14" s="7">
        <v>-1597</v>
      </c>
      <c r="J14" s="1"/>
    </row>
    <row r="15" spans="1:10" x14ac:dyDescent="0.45">
      <c r="A15" s="1"/>
      <c r="B15" s="1" t="s">
        <v>87</v>
      </c>
      <c r="C15" s="1"/>
      <c r="D15" s="1"/>
      <c r="E15" s="1"/>
      <c r="F15" s="1"/>
      <c r="G15" s="1"/>
      <c r="H15" s="1"/>
      <c r="I15" s="7">
        <v>126</v>
      </c>
      <c r="J15" s="1"/>
    </row>
    <row r="16" spans="1:10" x14ac:dyDescent="0.45">
      <c r="A16" s="1"/>
      <c r="B16" s="1" t="s">
        <v>100</v>
      </c>
      <c r="C16" s="1"/>
      <c r="D16" s="1"/>
      <c r="E16" s="1"/>
      <c r="F16" s="1"/>
      <c r="G16" s="1"/>
      <c r="H16" s="3"/>
      <c r="I16" s="7">
        <v>-2070</v>
      </c>
      <c r="J16" s="1"/>
    </row>
    <row r="17" spans="1:10" x14ac:dyDescent="0.45">
      <c r="A17" s="1"/>
      <c r="B17" s="1" t="s">
        <v>101</v>
      </c>
      <c r="C17" s="1"/>
      <c r="D17" s="1"/>
      <c r="E17" s="1"/>
      <c r="F17" s="1"/>
      <c r="G17" s="1"/>
      <c r="H17" s="1"/>
      <c r="I17" s="7">
        <v>115</v>
      </c>
      <c r="J17" s="1"/>
    </row>
    <row r="18" spans="1:10" x14ac:dyDescent="0.45">
      <c r="A18" s="1"/>
      <c r="B18" s="1" t="s">
        <v>88</v>
      </c>
      <c r="C18" s="1"/>
      <c r="D18" s="1"/>
      <c r="E18" s="1"/>
      <c r="F18" s="1"/>
      <c r="G18" s="1"/>
      <c r="H18" s="1"/>
      <c r="I18" s="7">
        <v>114</v>
      </c>
      <c r="J18" s="1"/>
    </row>
    <row r="19" spans="1:10" x14ac:dyDescent="0.45">
      <c r="A19" s="1"/>
      <c r="B19" s="1" t="s">
        <v>89</v>
      </c>
      <c r="C19" s="1"/>
      <c r="D19" s="1"/>
      <c r="E19" s="1"/>
      <c r="F19" s="1"/>
      <c r="G19" s="1"/>
      <c r="H19" s="1"/>
      <c r="I19" s="7">
        <v>411</v>
      </c>
      <c r="J19" s="1"/>
    </row>
    <row r="20" spans="1:10" x14ac:dyDescent="0.45">
      <c r="A20" s="1"/>
      <c r="B20" s="1" t="s">
        <v>90</v>
      </c>
      <c r="C20" s="1"/>
      <c r="D20" s="1"/>
      <c r="E20" s="1"/>
      <c r="F20" s="1"/>
      <c r="G20" s="1"/>
      <c r="H20" s="1"/>
      <c r="I20" s="39">
        <v>-4082</v>
      </c>
      <c r="J20" s="1"/>
    </row>
    <row r="21" spans="1:10" x14ac:dyDescent="0.45">
      <c r="A21" s="5" t="s">
        <v>126</v>
      </c>
      <c r="B21" s="1"/>
      <c r="C21" s="1"/>
      <c r="D21" s="1"/>
      <c r="E21" s="1"/>
      <c r="F21" s="1"/>
      <c r="G21" s="1"/>
      <c r="H21" s="1"/>
      <c r="I21" s="39">
        <f>SUM(I8:I9,I11:I20)</f>
        <v>12957</v>
      </c>
      <c r="J21" s="1"/>
    </row>
    <row r="22" spans="1:10" x14ac:dyDescent="0.45">
      <c r="A22" s="5" t="s">
        <v>127</v>
      </c>
      <c r="B22" s="1"/>
      <c r="C22" s="1"/>
      <c r="D22" s="1"/>
      <c r="E22" s="1"/>
      <c r="F22" s="1"/>
      <c r="G22" s="1"/>
      <c r="H22" s="1"/>
      <c r="I22" s="7"/>
      <c r="J22" s="1"/>
    </row>
    <row r="23" spans="1:10" x14ac:dyDescent="0.45">
      <c r="A23" s="1" t="s">
        <v>116</v>
      </c>
      <c r="B23" s="1"/>
      <c r="C23" s="1"/>
      <c r="D23" s="1"/>
      <c r="E23" s="1"/>
      <c r="F23" s="1"/>
      <c r="G23" s="1"/>
      <c r="H23" s="1"/>
      <c r="I23" s="39">
        <v>-5100</v>
      </c>
      <c r="J23" s="1"/>
    </row>
    <row r="24" spans="1:10" x14ac:dyDescent="0.45">
      <c r="A24" s="5" t="s">
        <v>91</v>
      </c>
      <c r="B24" s="1"/>
      <c r="C24" s="1"/>
      <c r="D24" s="1"/>
      <c r="E24" s="1"/>
      <c r="F24" s="1"/>
      <c r="G24" s="1"/>
      <c r="H24" s="1"/>
      <c r="I24" s="39">
        <f>SUM(I23:I23)</f>
        <v>-5100</v>
      </c>
      <c r="J24" s="1"/>
    </row>
    <row r="25" spans="1:10" x14ac:dyDescent="0.45">
      <c r="A25" s="5" t="s">
        <v>92</v>
      </c>
      <c r="B25" s="1"/>
      <c r="C25" s="1"/>
      <c r="D25" s="1"/>
      <c r="E25" s="1"/>
      <c r="F25" s="1"/>
      <c r="G25" s="1"/>
      <c r="H25" s="1"/>
      <c r="I25" s="7">
        <f>SUM(I21,I24)</f>
        <v>7857</v>
      </c>
      <c r="J25" s="1"/>
    </row>
    <row r="26" spans="1:10" x14ac:dyDescent="0.45">
      <c r="A26" s="1" t="s">
        <v>93</v>
      </c>
      <c r="B26" s="1"/>
      <c r="C26" s="1"/>
      <c r="D26" s="1"/>
      <c r="E26" s="1"/>
      <c r="F26" s="1"/>
      <c r="G26" s="1"/>
      <c r="H26" s="3"/>
      <c r="I26" s="39">
        <f>+'3'!I12</f>
        <v>64300</v>
      </c>
      <c r="J26" s="1"/>
    </row>
    <row r="27" spans="1:10" ht="21.75" thickBot="1" x14ac:dyDescent="0.5">
      <c r="A27" s="5" t="s">
        <v>130</v>
      </c>
      <c r="B27" s="1"/>
      <c r="C27" s="1"/>
      <c r="D27" s="1"/>
      <c r="E27" s="1"/>
      <c r="F27" s="1"/>
      <c r="G27" s="1"/>
      <c r="H27" s="1"/>
      <c r="I27" s="90">
        <f>SUM(I25:I26)</f>
        <v>72157</v>
      </c>
      <c r="J27" s="1"/>
    </row>
    <row r="28" spans="1:10" ht="21.75" thickTop="1" x14ac:dyDescent="0.45">
      <c r="A28" s="1"/>
      <c r="B28" s="1"/>
      <c r="C28" s="1"/>
      <c r="D28" s="1"/>
      <c r="E28" s="1"/>
      <c r="F28" s="1"/>
      <c r="G28" s="1"/>
      <c r="H28" s="1"/>
      <c r="I28" s="11"/>
      <c r="J28" s="1"/>
    </row>
    <row r="29" spans="1:10" x14ac:dyDescent="0.45">
      <c r="A29" s="5" t="s">
        <v>94</v>
      </c>
      <c r="B29" s="1"/>
      <c r="C29" s="1"/>
      <c r="D29" s="1"/>
      <c r="E29" s="1"/>
      <c r="F29" s="1"/>
      <c r="G29" s="1"/>
      <c r="H29" s="1"/>
      <c r="I29" s="11"/>
      <c r="J29" s="1"/>
    </row>
    <row r="30" spans="1:10" x14ac:dyDescent="0.45">
      <c r="A30" s="1" t="s">
        <v>95</v>
      </c>
      <c r="B30" s="1"/>
      <c r="C30" s="1"/>
      <c r="D30" s="1"/>
      <c r="E30" s="1"/>
      <c r="F30" s="1"/>
      <c r="G30" s="1"/>
      <c r="H30" s="1"/>
      <c r="I30" s="11"/>
      <c r="J30" s="1"/>
    </row>
    <row r="31" spans="1:10" x14ac:dyDescent="0.45">
      <c r="A31" s="1" t="s">
        <v>102</v>
      </c>
      <c r="B31" s="1" t="s">
        <v>97</v>
      </c>
      <c r="C31" s="1"/>
      <c r="D31" s="1"/>
      <c r="E31" s="1"/>
      <c r="F31" s="1"/>
      <c r="G31" s="1"/>
      <c r="H31" s="1"/>
      <c r="I31" s="11"/>
      <c r="J31" s="1"/>
    </row>
    <row r="32" spans="1:10" x14ac:dyDescent="0.45">
      <c r="A32" s="1" t="s">
        <v>96</v>
      </c>
      <c r="B32" s="1" t="s">
        <v>117</v>
      </c>
      <c r="D32" s="1"/>
      <c r="E32" s="1"/>
      <c r="F32" s="1"/>
      <c r="G32" s="1"/>
      <c r="H32" s="1"/>
      <c r="I32" s="11">
        <v>-483</v>
      </c>
      <c r="J32" s="1"/>
    </row>
    <row r="33" spans="1:10" x14ac:dyDescent="0.45">
      <c r="A33" s="1" t="s">
        <v>102</v>
      </c>
      <c r="B33" s="1" t="s">
        <v>128</v>
      </c>
      <c r="C33" s="1"/>
      <c r="D33" s="1"/>
      <c r="E33" s="1"/>
      <c r="F33" s="1"/>
      <c r="G33" s="1"/>
      <c r="H33" s="1"/>
      <c r="I33" s="11"/>
      <c r="J33" s="1"/>
    </row>
    <row r="34" spans="1:10" x14ac:dyDescent="0.45">
      <c r="A34" s="1" t="s">
        <v>96</v>
      </c>
      <c r="B34" s="1" t="s">
        <v>117</v>
      </c>
      <c r="D34" s="1"/>
      <c r="E34" s="1"/>
      <c r="F34" s="1"/>
      <c r="G34" s="1"/>
      <c r="H34" s="1"/>
      <c r="I34" s="7">
        <v>1044</v>
      </c>
      <c r="J34" s="1"/>
    </row>
    <row r="35" spans="1:10" x14ac:dyDescent="0.45">
      <c r="A35" s="1"/>
      <c r="B35" s="1"/>
      <c r="D35" s="1"/>
      <c r="E35" s="1"/>
      <c r="F35" s="1"/>
      <c r="G35" s="1"/>
      <c r="H35" s="1"/>
      <c r="I35" s="7"/>
      <c r="J35" s="1"/>
    </row>
    <row r="36" spans="1:10" x14ac:dyDescent="0.45">
      <c r="A36" s="1"/>
      <c r="B36" s="1"/>
      <c r="D36" s="1"/>
      <c r="E36" s="1"/>
      <c r="F36" s="1"/>
      <c r="G36" s="1"/>
      <c r="I36" s="98" t="s">
        <v>32</v>
      </c>
      <c r="J36" s="1"/>
    </row>
    <row r="37" spans="1:10" x14ac:dyDescent="0.45">
      <c r="A37" s="1"/>
      <c r="B37" s="1"/>
      <c r="D37" s="1"/>
      <c r="E37" s="1"/>
      <c r="F37" s="1"/>
      <c r="G37" s="1"/>
      <c r="I37" s="98" t="s">
        <v>33</v>
      </c>
      <c r="J37" s="1"/>
    </row>
    <row r="38" spans="1:10" x14ac:dyDescent="0.45">
      <c r="A38" s="1"/>
      <c r="B38" s="1"/>
      <c r="C38" s="1"/>
      <c r="D38" s="1"/>
      <c r="E38" s="1"/>
      <c r="F38" s="1"/>
      <c r="G38" s="1"/>
      <c r="J38" s="1"/>
    </row>
    <row r="39" spans="1:10" x14ac:dyDescent="0.45">
      <c r="A39" s="1" t="s">
        <v>29</v>
      </c>
      <c r="B39" s="1"/>
      <c r="C39" s="1"/>
      <c r="D39" s="1"/>
      <c r="E39" s="1"/>
      <c r="F39" s="1"/>
      <c r="G39" s="1"/>
      <c r="I39" s="1"/>
      <c r="J39" s="1"/>
    </row>
  </sheetData>
  <mergeCells count="1">
    <mergeCell ref="A2:I2"/>
  </mergeCells>
  <pageMargins left="0.9055118110236221" right="0.51181102362204722" top="0.51181102362204722" bottom="0.59055118110236227" header="0.11811023622047245" footer="0.11811023622047245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3</vt:lpstr>
      <vt:lpstr>4</vt:lpstr>
      <vt:lpstr>5</vt:lpstr>
      <vt:lpstr>6</vt:lpstr>
      <vt:lpstr>7</vt:lpstr>
      <vt:lpstr>'3'!Print_Area</vt:lpstr>
      <vt:lpstr>'4'!Print_Area</vt:lpstr>
      <vt:lpstr>'5'!Print_Area</vt:lpstr>
      <vt:lpstr>'7'!Print_Area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Audit9-CREAM</dc:creator>
  <cp:lastModifiedBy>Naphat Asawaphirom</cp:lastModifiedBy>
  <cp:lastPrinted>2025-05-14T05:55:40Z</cp:lastPrinted>
  <dcterms:created xsi:type="dcterms:W3CDTF">2025-05-03T12:17:46Z</dcterms:created>
  <dcterms:modified xsi:type="dcterms:W3CDTF">2025-05-14T06:41:18Z</dcterms:modified>
</cp:coreProperties>
</file>